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Karnataka" sheetId="1" r:id="rId1"/>
  </sheets>
  <definedNames>
    <definedName name="_xlnm.Print_Area" localSheetId="0">'Karnataka'!$A$1:$H$1110</definedName>
  </definedNames>
  <calcPr fullCalcOnLoad="1"/>
</workbook>
</file>

<file path=xl/sharedStrings.xml><?xml version="1.0" encoding="utf-8"?>
<sst xmlns="http://schemas.openxmlformats.org/spreadsheetml/2006/main" count="1296" uniqueCount="258">
  <si>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</si>
  <si>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</si>
  <si>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</si>
  <si>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</si>
  <si>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</si>
  <si>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</si>
  <si>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</si>
  <si>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</si>
  <si>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</si>
  <si>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</si>
  <si>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</si>
  <si>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</si>
  <si>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</si>
  <si>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</si>
  <si>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</si>
  <si>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</si>
  <si>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</si>
  <si>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</si>
  <si>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</si>
  <si>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</si>
  <si>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</si>
  <si>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</si>
  <si>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</si>
  <si>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</si>
  <si>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</si>
  <si>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</si>
  <si>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</si>
  <si>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</si>
  <si>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</si>
  <si>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</si>
  <si>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</si>
  <si>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</si>
  <si>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</si>
  <si>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</si>
  <si>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</si>
  <si>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</si>
  <si>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</si>
  <si>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</si>
  <si>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</si>
  <si>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</si>
  <si>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</si>
  <si>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</si>
  <si>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</si>
  <si>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</si>
  <si>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</si>
  <si>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</si>
  <si>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</si>
  <si>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</si>
  <si>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</si>
  <si>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</si>
  <si>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</si>
  <si>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</si>
  <si>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</si>
  <si>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</si>
  <si>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</si>
  <si>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</si>
  <si>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</si>
  <si>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</si>
  <si>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</si>
  <si>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</si>
  <si>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</si>
  <si>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</si>
  <si>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</si>
  <si>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</si>
  <si>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</si>
  <si>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</si>
  <si>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</si>
  <si>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</si>
  <si>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</si>
  <si>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</si>
  <si>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</si>
  <si>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</si>
  <si>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</si>
  <si>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</si>
  <si>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</si>
  <si>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</si>
  <si>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</si>
  <si>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</si>
  <si>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</si>
  <si>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</si>
  <si>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</si>
  <si>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</si>
  <si>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</si>
  <si>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</si>
  <si>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</si>
  <si>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</si>
  <si>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</si>
  <si>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</si>
  <si>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</si>
  <si>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</si>
  <si>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</si>
  <si>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</si>
  <si>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</si>
  <si>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</si>
  <si>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</si>
  <si>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</si>
  <si>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</si>
  <si>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</si>
  <si>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</si>
  <si>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</si>
  <si>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</si>
  <si>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</si>
  <si>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</si>
  <si>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</si>
  <si>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</si>
  <si>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</si>
  <si>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</si>
  <si>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</si>
  <si>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</si>
  <si>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</si>
  <si>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</si>
  <si>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</si>
  <si>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</si>
  <si>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</si>
  <si>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</si>
  <si>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</si>
  <si>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</si>
  <si>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</si>
  <si>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</si>
  <si>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</si>
  <si>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</si>
  <si>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</si>
  <si>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</si>
  <si>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</si>
  <si>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</si>
  <si>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</si>
  <si>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</si>
  <si>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</si>
  <si>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Units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</si>
  <si>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</si>
  <si>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</si>
  <si>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</si>
  <si>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</si>
  <si>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</si>
  <si>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</si>
  <si>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</si>
  <si>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</si>
  <si>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</si>
  <si>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</si>
  <si>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</si>
  <si>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</si>
  <si>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</si>
  <si>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</si>
  <si>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</si>
  <si>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</si>
  <si>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</si>
  <si>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</si>
  <si>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9.1.1) Releasing details</t>
  </si>
  <si>
    <t>2006-07</t>
  </si>
  <si>
    <t>Amount  (Rs in lakh)</t>
  </si>
  <si>
    <t>Primary + Upper-Primary</t>
  </si>
  <si>
    <t>2008-09</t>
  </si>
  <si>
    <t xml:space="preserve">Achievement (Procured+IP)                                  </t>
  </si>
  <si>
    <t>2006-18</t>
  </si>
  <si>
    <t>2007-08</t>
  </si>
  <si>
    <t>2011-12</t>
  </si>
  <si>
    <t>Grand Total</t>
  </si>
  <si>
    <t>Physical</t>
  </si>
  <si>
    <t>Financial (Rs in Lakh)</t>
  </si>
  <si>
    <t>State : Karnataka</t>
  </si>
  <si>
    <t>Bengaluru North</t>
  </si>
  <si>
    <t>Bengaluru South</t>
  </si>
  <si>
    <t>Chitradurga</t>
  </si>
  <si>
    <t>Davanagere</t>
  </si>
  <si>
    <t>Shimoga</t>
  </si>
  <si>
    <t>Bangalore (R)</t>
  </si>
  <si>
    <t>Ramnagara</t>
  </si>
  <si>
    <t>Kolar</t>
  </si>
  <si>
    <t>Chikkaballapur</t>
  </si>
  <si>
    <t>Tumkur</t>
  </si>
  <si>
    <t>Tumkur Madhugiri</t>
  </si>
  <si>
    <t>Mysore</t>
  </si>
  <si>
    <t>Mandya</t>
  </si>
  <si>
    <t>Chamarajanagar</t>
  </si>
  <si>
    <t>Kodagu</t>
  </si>
  <si>
    <t>Hassan</t>
  </si>
  <si>
    <t>Chikkamagalur</t>
  </si>
  <si>
    <t>Mangalore(DK)</t>
  </si>
  <si>
    <t>Udupi</t>
  </si>
  <si>
    <t>Dharwad</t>
  </si>
  <si>
    <t>Uttara Kannada</t>
  </si>
  <si>
    <t>Uttara Kannada Sirsi</t>
  </si>
  <si>
    <t>Haveri</t>
  </si>
  <si>
    <t>Gadag</t>
  </si>
  <si>
    <t>Belagavi</t>
  </si>
  <si>
    <t>Belagavi Chikkodi</t>
  </si>
  <si>
    <t>Bagalkot</t>
  </si>
  <si>
    <t>Vijayapura</t>
  </si>
  <si>
    <t>Bidar</t>
  </si>
  <si>
    <t>Bellary</t>
  </si>
  <si>
    <t>Kalburgi</t>
  </si>
  <si>
    <t>Koppal</t>
  </si>
  <si>
    <t>Raichur</t>
  </si>
  <si>
    <t>Yadgir</t>
  </si>
  <si>
    <t>2013-14</t>
  </si>
  <si>
    <t>2017-18</t>
  </si>
  <si>
    <t>Annual Work Plan &amp; Budget  (AWP&amp;B) 2020-21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</si>
  <si>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</si>
  <si>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</si>
  <si>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</si>
  <si>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</si>
  <si>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2.4  Coverage Chidlren vs. Enrolment  ( Up Pry) (Source : Table AT- 4A &amp; 5-A of AWP&amp;B 2020-21)</t>
  </si>
  <si>
    <t>2.5  No. of children  ( Primary) (Source data : Table AT-5  of AWP&amp;B 2020-21)</t>
  </si>
  <si>
    <t>2.6  No. of children  ( Upper Primary) (Source data : Table AT-5-A of AWP&amp;B 2020-21)</t>
  </si>
  <si>
    <t>Source: Table AT-6 &amp; 6A of AWP&amp;B 2020-21</t>
  </si>
  <si>
    <t>3.7)  District-wise Utilisation of foodgrains (Source data: Table AT-6 &amp; 6A of AWP&amp;B 2020-21)</t>
  </si>
  <si>
    <t>4.3)  District-wise Cooking Cost availability (Source data: Table AT-7 &amp; 7A of AWP&amp;B 2020-21)</t>
  </si>
  <si>
    <t>4.5)  District-wise Utilisation of Cooking cost (Source data: Table AT-7 &amp; 7A of AWP&amp;B 2020-21)</t>
  </si>
  <si>
    <t>(Refer table AT_8 and AT-8A,AWP&amp;B, 2020-21)</t>
  </si>
  <si>
    <t>(Refer table AT_8 and AT-8A, AWP&amp;B, 2020-21)</t>
  </si>
  <si>
    <t>9.3) Achievement ( under MDM Funds) (Source data: Table AT-10 of AWP&amp;B 2020-21)</t>
  </si>
  <si>
    <t>10.2) Achievement ( under MDM Funds) (Source data: Table AT-11 of AWP&amp;B 2020-21)</t>
  </si>
  <si>
    <t>MDM PAB Approval for 2019-20</t>
  </si>
  <si>
    <t>Average number of children availed MDM during 2019-20</t>
  </si>
  <si>
    <t>1.3) Number of meals served vis-à-vis PAB approval during 2019-20</t>
  </si>
  <si>
    <t>No. of children as per PAB Approval for  2019-20</t>
  </si>
  <si>
    <t>2.7 Number of meal to be served and  actual  number of meal served during 2019-20 (Source data: Table AT-5 &amp; 5A of AWP&amp;B 2020-21)</t>
  </si>
  <si>
    <t>No of meals to be served during 2019-20</t>
  </si>
  <si>
    <t>No of meal served during 2019-20</t>
  </si>
  <si>
    <t>Allocation for 2019-20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</si>
  <si>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</si>
  <si>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</si>
  <si>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2019-20</t>
  </si>
  <si>
    <t>5.3 Reconciliation of Cooking Cost utilisation during 2019-20 (Source data: para 2.5 and 4.7 above)</t>
  </si>
  <si>
    <t>Released during 2019-20.</t>
  </si>
  <si>
    <t>7.2) Utilisation of MME during 2019-20 (Source data: Table AT-10 of AWP&amp;B 2020-21)</t>
  </si>
  <si>
    <t>8.2) Utilisation of TA during 2019-20 (Source data: Table AT-9 of AWP&amp;B 2020-21)</t>
  </si>
  <si>
    <t>Allocated for 2019-20</t>
  </si>
  <si>
    <t>9. INFRASTRUCTURE DEVELOPMENT DURING 2019-20 (Primary + Upper primary)</t>
  </si>
  <si>
    <t>Sanctioned by GoI during 2006-07 to 2019-20</t>
  </si>
  <si>
    <t>2012-13 to 2019-20 (Replacement)</t>
  </si>
  <si>
    <t>Sanctioned during 2006-07 to 2019-20</t>
  </si>
  <si>
    <t>2012-13 -2019-20(Replacement)</t>
  </si>
  <si>
    <t>Enrolment as on 30.9.2019</t>
  </si>
  <si>
    <t>Opening Stock as on 1.4.2019</t>
  </si>
  <si>
    <t xml:space="preserve"> 3.2) District-wise opening balance as on 1.4.2019 (Source data: Table AT-6 &amp; 6A of AWP&amp;B 2020-21)</t>
  </si>
  <si>
    <t xml:space="preserve">Opening Stock as on 01.04.2019                                               </t>
  </si>
  <si>
    <t xml:space="preserve"> 4.1.1) District-wise opening balance as on 01.04.2019(Source data: Table AT-7 &amp; 7A of AWP&amp;B 2020-21)</t>
  </si>
  <si>
    <t xml:space="preserve">Opening Balance as on 01.04.2019                                              </t>
  </si>
  <si>
    <t xml:space="preserve">Opening Balance as on 01.04.2019                                                        </t>
  </si>
  <si>
    <t xml:space="preserve"> 4.1.2) District-wise unspent  balance as on 31.03.2020 Source data: Table AT-7 &amp; 7A of AWP&amp;B 2020-21)</t>
  </si>
  <si>
    <t>Cosntructed upto 31.03.2020</t>
  </si>
  <si>
    <t>Opening balance as on 01.4.19</t>
  </si>
  <si>
    <t>OB as on 01.4.19</t>
  </si>
  <si>
    <t>Lifting upto 31.03.2020</t>
  </si>
  <si>
    <t>OB as on 01.04.2019</t>
  </si>
  <si>
    <t>Opening Balance as on 01.04.2019</t>
  </si>
  <si>
    <t>Releases for Kitchen sheds by GoI as on 31.3.2020</t>
  </si>
  <si>
    <t>3.5) District-wise Foodgrains availability  as on 31.03.20 (Source data: Table AT-6 &amp; 6A of AWP&amp;B 2020-21)</t>
  </si>
  <si>
    <t xml:space="preserve">1.2) No. of School working days </t>
  </si>
  <si>
    <t>Section-A : REVIEW OF IMPLEMENTATION OF MDM SCHEME DURING 2019-20 (01.04.2019 to 31.12.2019)</t>
  </si>
  <si>
    <t>Pry</t>
  </si>
  <si>
    <t>U Pry</t>
  </si>
  <si>
    <t xml:space="preserve">Unspent Balance as on 31.12.2019                                           </t>
  </si>
  <si>
    <t xml:space="preserve"> 3.3) District-wise unspent balance as on 31.12.2019 (Source data: Table AT-6 &amp; 6A of AWP&amp;B 2020-21)</t>
  </si>
  <si>
    <t xml:space="preserve">Unspent Balance as on 31.12.2019                                                        </t>
  </si>
  <si>
    <t>Unspent balance as on 31.12.2019</t>
  </si>
  <si>
    <t>(As on 31.12.2019)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</si>
</sst>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9" applyFont="1" applyFill="1" applyBorder="1" applyAlignment="1">
      <alignment horizontal="left" vertical="top" wrapText="1"/>
      <protection/>
    </xf>
    <xf numFmtId="2" fontId="6" fillId="0" borderId="0" xfId="126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9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9" applyFont="1" applyBorder="1" applyAlignment="1">
      <alignment/>
    </xf>
    <xf numFmtId="9" fontId="2" fillId="0" borderId="10" xfId="129" applyFont="1" applyBorder="1" applyAlignment="1">
      <alignment horizontal="center"/>
    </xf>
    <xf numFmtId="9" fontId="2" fillId="0" borderId="10" xfId="129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9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9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9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9" applyFont="1" applyBorder="1" applyAlignment="1">
      <alignment/>
    </xf>
    <xf numFmtId="9" fontId="2" fillId="0" borderId="10" xfId="12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9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9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9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9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9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9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9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9" applyNumberFormat="1" applyFont="1" applyBorder="1" applyAlignment="1">
      <alignment horizontal="right" vertical="center" wrapText="1"/>
    </xf>
    <xf numFmtId="2" fontId="3" fillId="0" borderId="10" xfId="129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9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9" applyFont="1" applyBorder="1" applyAlignment="1" quotePrefix="1">
      <alignment horizontal="right"/>
    </xf>
    <xf numFmtId="9" fontId="3" fillId="0" borderId="0" xfId="129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9" applyFont="1">
      <alignment/>
      <protection/>
    </xf>
    <xf numFmtId="0" fontId="4" fillId="0" borderId="0" xfId="109" applyFont="1">
      <alignment/>
      <protection/>
    </xf>
    <xf numFmtId="0" fontId="14" fillId="0" borderId="10" xfId="109" applyFont="1" applyFill="1" applyBorder="1" applyAlignment="1">
      <alignment horizontal="center" wrapText="1"/>
      <protection/>
    </xf>
    <xf numFmtId="2" fontId="5" fillId="0" borderId="0" xfId="109" applyNumberFormat="1" applyFont="1" applyBorder="1" applyAlignment="1">
      <alignment wrapText="1"/>
      <protection/>
    </xf>
    <xf numFmtId="0" fontId="5" fillId="0" borderId="0" xfId="109" applyFont="1" applyBorder="1">
      <alignment/>
      <protection/>
    </xf>
    <xf numFmtId="2" fontId="5" fillId="0" borderId="0" xfId="109" applyNumberFormat="1" applyFont="1" applyBorder="1">
      <alignment/>
      <protection/>
    </xf>
    <xf numFmtId="2" fontId="15" fillId="0" borderId="0" xfId="109" applyNumberFormat="1" applyFont="1">
      <alignment/>
      <protection/>
    </xf>
    <xf numFmtId="0" fontId="15" fillId="0" borderId="0" xfId="109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9" applyNumberFormat="1" applyFont="1" applyBorder="1" applyAlignment="1">
      <alignment horizontal="center" vertical="center"/>
      <protection/>
    </xf>
    <xf numFmtId="9" fontId="2" fillId="0" borderId="10" xfId="129" applyFont="1" applyBorder="1" applyAlignment="1">
      <alignment horizontal="center" vertical="center"/>
    </xf>
    <xf numFmtId="0" fontId="4" fillId="0" borderId="10" xfId="109" applyFont="1" applyBorder="1" applyAlignment="1">
      <alignment horizontal="center" vertical="center"/>
      <protection/>
    </xf>
    <xf numFmtId="2" fontId="8" fillId="0" borderId="10" xfId="109" applyNumberFormat="1" applyFont="1" applyBorder="1" applyAlignment="1">
      <alignment horizontal="center" vertical="center"/>
      <protection/>
    </xf>
    <xf numFmtId="2" fontId="4" fillId="0" borderId="0" xfId="109" applyNumberFormat="1" applyFont="1" applyBorder="1" applyAlignment="1">
      <alignment vertical="center" wrapText="1"/>
      <protection/>
    </xf>
    <xf numFmtId="0" fontId="4" fillId="0" borderId="0" xfId="109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131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3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9" applyNumberFormat="1" applyFont="1" applyBorder="1" applyAlignment="1">
      <alignment horizontal="center" vertical="center"/>
      <protection/>
    </xf>
    <xf numFmtId="0" fontId="4" fillId="0" borderId="0" xfId="109" applyFont="1" applyBorder="1" applyAlignment="1">
      <alignment horizontal="center" vertical="center" wrapText="1"/>
      <protection/>
    </xf>
    <xf numFmtId="2" fontId="4" fillId="0" borderId="0" xfId="109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9" applyFont="1" applyBorder="1" applyAlignment="1">
      <alignment horizontal="center" vertical="center"/>
    </xf>
    <xf numFmtId="9" fontId="2" fillId="0" borderId="10" xfId="129" applyFont="1" applyBorder="1" applyAlignment="1">
      <alignment horizontal="center" vertical="center" wrapText="1"/>
    </xf>
    <xf numFmtId="9" fontId="3" fillId="0" borderId="10" xfId="129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9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9" fontId="21" fillId="0" borderId="10" xfId="129" applyFont="1" applyBorder="1" applyAlignment="1">
      <alignment horizontal="center" vertical="center" wrapText="1"/>
    </xf>
    <xf numFmtId="9" fontId="0" fillId="0" borderId="10" xfId="129" applyFont="1" applyBorder="1" applyAlignment="1">
      <alignment horizontal="center" vertical="center" wrapText="1"/>
    </xf>
    <xf numFmtId="9" fontId="0" fillId="0" borderId="10" xfId="129" applyFont="1" applyBorder="1" applyAlignment="1">
      <alignment horizontal="right" vertical="center" wrapText="1"/>
    </xf>
    <xf numFmtId="9" fontId="21" fillId="0" borderId="10" xfId="129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1" fillId="0" borderId="10" xfId="72" applyNumberFormat="1" applyFont="1" applyFill="1" applyBorder="1" applyAlignment="1">
      <alignment horizontal="right"/>
      <protection/>
    </xf>
    <xf numFmtId="2" fontId="21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1" fillId="0" borderId="0" xfId="72" applyNumberFormat="1" applyFont="1" applyFill="1" applyBorder="1" applyAlignment="1">
      <alignment horizontal="right"/>
      <protection/>
    </xf>
    <xf numFmtId="2" fontId="21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9" fontId="3" fillId="0" borderId="10" xfId="129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1" fillId="33" borderId="10" xfId="0" applyNumberFormat="1" applyFont="1" applyFill="1" applyBorder="1" applyAlignment="1">
      <alignment horizontal="right"/>
    </xf>
    <xf numFmtId="9" fontId="0" fillId="0" borderId="10" xfId="129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9" applyFont="1" applyBorder="1" applyAlignment="1">
      <alignment/>
    </xf>
    <xf numFmtId="9" fontId="21" fillId="0" borderId="10" xfId="129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14" fillId="0" borderId="0" xfId="109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1" fillId="0" borderId="10" xfId="0" applyNumberFormat="1" applyFont="1" applyBorder="1" applyAlignment="1">
      <alignment/>
    </xf>
    <xf numFmtId="0" fontId="5" fillId="0" borderId="0" xfId="109" applyFont="1" applyFill="1" applyBorder="1" applyAlignment="1">
      <alignment horizontal="center" wrapText="1"/>
      <protection/>
    </xf>
    <xf numFmtId="9" fontId="0" fillId="0" borderId="0" xfId="129" applyFont="1" applyBorder="1" applyAlignment="1">
      <alignment/>
    </xf>
    <xf numFmtId="9" fontId="21" fillId="0" borderId="0" xfId="129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9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 quotePrefix="1">
      <alignment horizontal="center"/>
    </xf>
    <xf numFmtId="9" fontId="2" fillId="33" borderId="10" xfId="129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9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9" applyNumberFormat="1" applyFont="1" applyFill="1" applyBorder="1" applyAlignment="1">
      <alignment horizontal="right"/>
      <protection/>
    </xf>
    <xf numFmtId="9" fontId="3" fillId="33" borderId="10" xfId="129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9" applyFont="1" applyFill="1" applyBorder="1" applyAlignment="1">
      <alignment horizontal="center" vertical="center" wrapText="1"/>
    </xf>
    <xf numFmtId="9" fontId="0" fillId="33" borderId="10" xfId="129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9" applyFont="1" applyFill="1" applyBorder="1">
      <alignment/>
      <protection/>
    </xf>
    <xf numFmtId="0" fontId="17" fillId="33" borderId="0" xfId="109" applyFont="1" applyFill="1" applyBorder="1">
      <alignment/>
      <protection/>
    </xf>
    <xf numFmtId="0" fontId="17" fillId="33" borderId="18" xfId="109" applyFont="1" applyFill="1" applyBorder="1">
      <alignment/>
      <protection/>
    </xf>
    <xf numFmtId="0" fontId="17" fillId="33" borderId="10" xfId="109" applyFont="1" applyFill="1" applyBorder="1">
      <alignment/>
      <protection/>
    </xf>
    <xf numFmtId="9" fontId="16" fillId="33" borderId="10" xfId="131" applyFont="1" applyFill="1" applyBorder="1" applyAlignment="1">
      <alignment/>
    </xf>
    <xf numFmtId="0" fontId="17" fillId="33" borderId="17" xfId="109" applyFont="1" applyFill="1" applyBorder="1">
      <alignment/>
      <protection/>
    </xf>
    <xf numFmtId="0" fontId="19" fillId="33" borderId="10" xfId="109" applyFont="1" applyFill="1" applyBorder="1" applyAlignment="1">
      <alignment horizontal="center"/>
      <protection/>
    </xf>
    <xf numFmtId="0" fontId="19" fillId="33" borderId="0" xfId="109" applyFont="1" applyFill="1" applyBorder="1">
      <alignment/>
      <protection/>
    </xf>
    <xf numFmtId="0" fontId="19" fillId="33" borderId="18" xfId="109" applyFont="1" applyFill="1" applyBorder="1">
      <alignment/>
      <protection/>
    </xf>
    <xf numFmtId="9" fontId="17" fillId="33" borderId="10" xfId="131" applyFont="1" applyFill="1" applyBorder="1" applyAlignment="1">
      <alignment vertical="center"/>
    </xf>
    <xf numFmtId="0" fontId="19" fillId="33" borderId="17" xfId="109" applyFont="1" applyFill="1" applyBorder="1" applyAlignment="1">
      <alignment horizontal="left"/>
      <protection/>
    </xf>
    <xf numFmtId="0" fontId="16" fillId="33" borderId="0" xfId="109" applyFont="1" applyFill="1" applyBorder="1" applyAlignment="1">
      <alignment horizontal="right"/>
      <protection/>
    </xf>
    <xf numFmtId="2" fontId="20" fillId="33" borderId="0" xfId="109" applyNumberFormat="1" applyFont="1" applyFill="1" applyBorder="1" applyAlignment="1">
      <alignment horizontal="center" vertical="top" wrapText="1"/>
      <protection/>
    </xf>
    <xf numFmtId="9" fontId="20" fillId="33" borderId="0" xfId="131" applyFont="1" applyFill="1" applyBorder="1" applyAlignment="1">
      <alignment horizontal="center" vertical="top" wrapText="1"/>
    </xf>
    <xf numFmtId="2" fontId="16" fillId="33" borderId="0" xfId="109" applyNumberFormat="1" applyFont="1" applyFill="1" applyBorder="1" applyAlignment="1">
      <alignment vertical="center"/>
      <protection/>
    </xf>
    <xf numFmtId="9" fontId="16" fillId="33" borderId="0" xfId="131" applyFont="1" applyFill="1" applyBorder="1" applyAlignment="1">
      <alignment vertical="center"/>
    </xf>
    <xf numFmtId="0" fontId="18" fillId="33" borderId="17" xfId="109" applyFont="1" applyFill="1" applyBorder="1">
      <alignment/>
      <protection/>
    </xf>
    <xf numFmtId="0" fontId="17" fillId="33" borderId="10" xfId="109" applyFont="1" applyFill="1" applyBorder="1" applyAlignment="1">
      <alignment horizontal="left"/>
      <protection/>
    </xf>
    <xf numFmtId="1" fontId="17" fillId="33" borderId="10" xfId="109" applyNumberFormat="1" applyFont="1" applyFill="1" applyBorder="1" applyAlignment="1">
      <alignment horizontal="right"/>
      <protection/>
    </xf>
    <xf numFmtId="2" fontId="17" fillId="33" borderId="10" xfId="109" applyNumberFormat="1" applyFont="1" applyFill="1" applyBorder="1" applyAlignment="1">
      <alignment horizontal="right"/>
      <protection/>
    </xf>
    <xf numFmtId="0" fontId="17" fillId="0" borderId="0" xfId="109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3" fillId="33" borderId="0" xfId="129" applyFont="1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9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9" applyFont="1" applyFill="1" applyBorder="1" applyAlignment="1">
      <alignment horizontal="center"/>
      <protection/>
    </xf>
    <xf numFmtId="0" fontId="17" fillId="33" borderId="19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1" fillId="33" borderId="10" xfId="129" applyFont="1" applyFill="1" applyBorder="1" applyAlignment="1">
      <alignment horizontal="center" vertical="center" wrapText="1"/>
    </xf>
    <xf numFmtId="0" fontId="17" fillId="33" borderId="10" xfId="109" applyFont="1" applyFill="1" applyBorder="1" applyAlignment="1">
      <alignment horizontal="center" vertical="top" wrapText="1"/>
      <protection/>
    </xf>
    <xf numFmtId="0" fontId="62" fillId="0" borderId="0" xfId="0" applyFont="1" applyAlignment="1">
      <alignment/>
    </xf>
    <xf numFmtId="0" fontId="17" fillId="33" borderId="10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9" applyFont="1" applyBorder="1" applyAlignment="1">
      <alignment horizontal="right" vertical="center" wrapText="1"/>
    </xf>
    <xf numFmtId="9" fontId="3" fillId="0" borderId="10" xfId="129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7" fillId="33" borderId="10" xfId="109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21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9" fontId="0" fillId="33" borderId="10" xfId="129" applyFont="1" applyFill="1" applyBorder="1" applyAlignment="1">
      <alignment horizontal="center" vertical="center" wrapText="1"/>
    </xf>
    <xf numFmtId="2" fontId="16" fillId="33" borderId="20" xfId="0" applyNumberFormat="1" applyFont="1" applyFill="1" applyBorder="1" applyAlignment="1">
      <alignment/>
    </xf>
    <xf numFmtId="1" fontId="17" fillId="35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1" fillId="0" borderId="10" xfId="113" applyNumberFormat="1" applyFont="1" applyBorder="1" applyAlignment="1">
      <alignment horizontal="center" vertical="center"/>
      <protection/>
    </xf>
    <xf numFmtId="9" fontId="3" fillId="33" borderId="10" xfId="129" applyFont="1" applyFill="1" applyBorder="1" applyAlignment="1">
      <alignment horizontal="center"/>
    </xf>
    <xf numFmtId="9" fontId="3" fillId="33" borderId="10" xfId="129" applyFont="1" applyFill="1" applyBorder="1" applyAlignment="1" quotePrefix="1">
      <alignment horizontal="center"/>
    </xf>
    <xf numFmtId="0" fontId="17" fillId="33" borderId="10" xfId="109" applyFont="1" applyFill="1" applyBorder="1" applyAlignment="1">
      <alignment horizontal="center" vertical="top" wrapText="1"/>
      <protection/>
    </xf>
    <xf numFmtId="9" fontId="2" fillId="0" borderId="10" xfId="129" applyFont="1" applyBorder="1" applyAlignment="1">
      <alignment horizontal="right"/>
    </xf>
    <xf numFmtId="0" fontId="3" fillId="0" borderId="10" xfId="0" applyFont="1" applyBorder="1" applyAlignment="1">
      <alignment/>
    </xf>
    <xf numFmtId="0" fontId="16" fillId="33" borderId="22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7" fillId="33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0" fontId="17" fillId="33" borderId="19" xfId="109" applyFont="1" applyFill="1" applyBorder="1" applyAlignment="1">
      <alignment horizontal="center" vertical="top" wrapText="1"/>
      <protection/>
    </xf>
    <xf numFmtId="0" fontId="17" fillId="33" borderId="16" xfId="109" applyFont="1" applyFill="1" applyBorder="1" applyAlignment="1">
      <alignment horizontal="center" vertical="top" wrapText="1"/>
      <protection/>
    </xf>
    <xf numFmtId="0" fontId="17" fillId="33" borderId="10" xfId="109" applyFont="1" applyFill="1" applyBorder="1" applyAlignment="1">
      <alignment horizontal="center" vertical="top" wrapText="1"/>
      <protection/>
    </xf>
    <xf numFmtId="0" fontId="17" fillId="33" borderId="15" xfId="109" applyFont="1" applyFill="1" applyBorder="1" applyAlignment="1">
      <alignment horizontal="center" vertical="center"/>
      <protection/>
    </xf>
    <xf numFmtId="0" fontId="17" fillId="33" borderId="24" xfId="109" applyFont="1" applyFill="1" applyBorder="1" applyAlignment="1">
      <alignment horizontal="center" vertical="center"/>
      <protection/>
    </xf>
    <xf numFmtId="0" fontId="17" fillId="33" borderId="19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left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36" borderId="19" xfId="0" applyFont="1" applyFill="1" applyBorder="1" applyAlignment="1">
      <alignment horizontal="center"/>
    </xf>
    <xf numFmtId="0" fontId="22" fillId="36" borderId="26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2 10" xfId="69"/>
    <cellStyle name="Normal 2 10 2" xfId="70"/>
    <cellStyle name="Normal 2 11" xfId="71"/>
    <cellStyle name="Normal 2 2" xfId="72"/>
    <cellStyle name="Normal 2 2 2" xfId="73"/>
    <cellStyle name="Normal 2 2 3" xfId="74"/>
    <cellStyle name="Normal 2 2 3 2" xfId="75"/>
    <cellStyle name="Normal 2 2 3 2 2" xfId="76"/>
    <cellStyle name="Normal 2 2 3 3" xfId="77"/>
    <cellStyle name="Normal 2 2 3 3 2" xfId="78"/>
    <cellStyle name="Normal 2 2 3 4" xfId="79"/>
    <cellStyle name="Normal 2 2 4" xfId="80"/>
    <cellStyle name="Normal 2 2 4 2" xfId="81"/>
    <cellStyle name="Normal 2 2 5" xfId="82"/>
    <cellStyle name="Normal 2 2 5 2" xfId="83"/>
    <cellStyle name="Normal 2 2 6" xfId="84"/>
    <cellStyle name="Normal 2 3" xfId="85"/>
    <cellStyle name="Normal 2 3 2" xfId="86"/>
    <cellStyle name="Normal 2 4" xfId="87"/>
    <cellStyle name="Normal 2 4 2" xfId="88"/>
    <cellStyle name="Normal 2 4 2 2" xfId="89"/>
    <cellStyle name="Normal 2 4 3" xfId="90"/>
    <cellStyle name="Normal 2 4 3 2" xfId="91"/>
    <cellStyle name="Normal 2 4 4" xfId="92"/>
    <cellStyle name="Normal 2 5" xfId="93"/>
    <cellStyle name="Normal 2 5 2" xfId="94"/>
    <cellStyle name="Normal 2 6" xfId="95"/>
    <cellStyle name="Normal 2 6 2" xfId="96"/>
    <cellStyle name="Normal 2 7" xfId="97"/>
    <cellStyle name="Normal 2 7 2" xfId="98"/>
    <cellStyle name="Normal 2 7 2 2" xfId="99"/>
    <cellStyle name="Normal 2 7 3" xfId="100"/>
    <cellStyle name="Normal 2 7 4" xfId="101"/>
    <cellStyle name="Normal 2 8" xfId="102"/>
    <cellStyle name="Normal 2 8 2" xfId="103"/>
    <cellStyle name="Normal 2 8 2 2" xfId="104"/>
    <cellStyle name="Normal 2 8 3" xfId="105"/>
    <cellStyle name="Normal 2 9" xfId="106"/>
    <cellStyle name="Normal 2 9 2" xfId="107"/>
    <cellStyle name="Normal 21" xfId="108"/>
    <cellStyle name="Normal 3" xfId="109"/>
    <cellStyle name="Normal 3 2" xfId="110"/>
    <cellStyle name="Normal 3 2 2" xfId="111"/>
    <cellStyle name="Normal 3 3" xfId="112"/>
    <cellStyle name="Normal 4" xfId="113"/>
    <cellStyle name="Normal 4 2" xfId="114"/>
    <cellStyle name="Normal 5" xfId="115"/>
    <cellStyle name="Normal 5 2" xfId="116"/>
    <cellStyle name="Normal 5 3" xfId="117"/>
    <cellStyle name="Normal 6" xfId="118"/>
    <cellStyle name="Normal 6 2" xfId="119"/>
    <cellStyle name="Normal 7" xfId="120"/>
    <cellStyle name="Normal 7 2" xfId="121"/>
    <cellStyle name="Normal 8" xfId="122"/>
    <cellStyle name="Normal 8 2" xfId="123"/>
    <cellStyle name="Normal 9" xfId="124"/>
    <cellStyle name="Normal 9 2" xfId="125"/>
    <cellStyle name="Normal_calculation -utt" xfId="126"/>
    <cellStyle name="Note" xfId="127"/>
    <cellStyle name="Output" xfId="128"/>
    <cellStyle name="Percent" xfId="129"/>
    <cellStyle name="Percent 2" xfId="130"/>
    <cellStyle name="Percent 2 2" xfId="131"/>
    <cellStyle name="Percent 2 2 2" xfId="132"/>
    <cellStyle name="Percent 2 3" xfId="133"/>
    <cellStyle name="Percent 2 3 2" xfId="134"/>
    <cellStyle name="Percent 6" xfId="135"/>
    <cellStyle name="Percent 6 2" xfId="136"/>
    <cellStyle name="Title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446</xdr:row>
      <xdr:rowOff>0</xdr:rowOff>
    </xdr:from>
    <xdr:to>
      <xdr:col>6</xdr:col>
      <xdr:colOff>542925</xdr:colOff>
      <xdr:row>446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24500" y="805624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446</xdr:row>
      <xdr:rowOff>0</xdr:rowOff>
    </xdr:from>
    <xdr:to>
      <xdr:col>3</xdr:col>
      <xdr:colOff>314325</xdr:colOff>
      <xdr:row>446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714625" y="805624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446</xdr:row>
      <xdr:rowOff>0</xdr:rowOff>
    </xdr:from>
    <xdr:to>
      <xdr:col>5</xdr:col>
      <xdr:colOff>304800</xdr:colOff>
      <xdr:row>446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153025" y="805624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2"/>
  <sheetViews>
    <sheetView tabSelected="1" view="pageBreakPreview" zoomScale="90" zoomScaleNormal="106" zoomScaleSheetLayoutView="90" zoomScalePageLayoutView="0" workbookViewId="0" topLeftCell="A406">
      <selection activeCell="H439" sqref="H439"/>
    </sheetView>
  </sheetViews>
  <sheetFormatPr defaultColWidth="9.140625" defaultRowHeight="12.75"/>
  <cols>
    <col min="1" max="1" width="11.2812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2" width="9.140625" style="10" customWidth="1"/>
    <col min="13" max="13" width="11.7109375" style="10" bestFit="1" customWidth="1"/>
    <col min="14" max="16384" width="9.140625" style="10" customWidth="1"/>
  </cols>
  <sheetData>
    <row r="1" spans="1:8" ht="14.25">
      <c r="A1" s="320" t="s">
        <v>0</v>
      </c>
      <c r="B1" s="321"/>
      <c r="C1" s="321"/>
      <c r="D1" s="321"/>
      <c r="E1" s="321"/>
      <c r="F1" s="321"/>
      <c r="G1" s="321"/>
      <c r="H1" s="322"/>
    </row>
    <row r="2" spans="1:8" ht="14.25">
      <c r="A2" s="323" t="s">
        <v>1</v>
      </c>
      <c r="B2" s="324"/>
      <c r="C2" s="324"/>
      <c r="D2" s="324"/>
      <c r="E2" s="324"/>
      <c r="F2" s="324"/>
      <c r="G2" s="324"/>
      <c r="H2" s="325"/>
    </row>
    <row r="3" spans="1:8" ht="15.75">
      <c r="A3" s="326" t="s">
        <v>196</v>
      </c>
      <c r="B3" s="327"/>
      <c r="C3" s="327"/>
      <c r="D3" s="327"/>
      <c r="E3" s="327"/>
      <c r="F3" s="327"/>
      <c r="G3" s="327"/>
      <c r="H3" s="328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5.75">
      <c r="A5" s="329" t="s">
        <v>159</v>
      </c>
      <c r="B5" s="330"/>
      <c r="C5" s="330"/>
      <c r="D5" s="330"/>
      <c r="E5" s="330"/>
      <c r="F5" s="330"/>
      <c r="G5" s="330"/>
      <c r="H5" s="331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32" t="s">
        <v>2</v>
      </c>
      <c r="B7" s="332"/>
      <c r="C7" s="332"/>
      <c r="D7" s="332"/>
      <c r="E7" s="332"/>
      <c r="F7" s="332"/>
      <c r="G7" s="332"/>
      <c r="H7" s="332"/>
    </row>
    <row r="8" ht="4.5" customHeight="1"/>
    <row r="9" spans="1:8" ht="14.25">
      <c r="A9" s="332" t="s">
        <v>250</v>
      </c>
      <c r="B9" s="332"/>
      <c r="C9" s="332"/>
      <c r="D9" s="332"/>
      <c r="E9" s="332"/>
      <c r="F9" s="332"/>
      <c r="G9" s="332"/>
      <c r="H9" s="332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16" t="s">
        <v>4</v>
      </c>
      <c r="B13" s="31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212</v>
      </c>
      <c r="C15" s="16" t="s">
        <v>213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73">
        <v>2604491</v>
      </c>
      <c r="C16" s="202">
        <v>2412158</v>
      </c>
      <c r="D16" s="212">
        <f>C16-B16</f>
        <v>-192333</v>
      </c>
      <c r="E16" s="21">
        <f>D16/B16</f>
        <v>-0.07384667483972876</v>
      </c>
    </row>
    <row r="17" spans="1:8" ht="16.5" customHeight="1">
      <c r="A17" s="19" t="s">
        <v>9</v>
      </c>
      <c r="B17" s="273">
        <v>1620734</v>
      </c>
      <c r="C17" s="203">
        <v>1596079</v>
      </c>
      <c r="D17" s="212">
        <f>C17-B17</f>
        <v>-24655</v>
      </c>
      <c r="E17" s="21">
        <f>D17/B17</f>
        <v>-0.015212243341597079</v>
      </c>
      <c r="F17" s="11"/>
      <c r="G17" s="13"/>
      <c r="H17" s="13"/>
    </row>
    <row r="18" spans="1:8" ht="14.25">
      <c r="A18" s="19" t="s">
        <v>125</v>
      </c>
      <c r="B18" s="273">
        <v>680</v>
      </c>
      <c r="C18" s="203">
        <v>666</v>
      </c>
      <c r="D18" s="212">
        <f>C18-B18</f>
        <v>-14</v>
      </c>
      <c r="E18" s="292">
        <v>0</v>
      </c>
      <c r="F18" s="11"/>
      <c r="G18" s="13"/>
      <c r="H18" s="13"/>
    </row>
    <row r="19" spans="1:8" ht="14.25">
      <c r="A19" s="19" t="s">
        <v>10</v>
      </c>
      <c r="B19" s="274">
        <f>SUM(B16:B18)</f>
        <v>4225905</v>
      </c>
      <c r="C19" s="172">
        <f>SUM(C16:C18)</f>
        <v>4008903</v>
      </c>
      <c r="D19" s="172">
        <f>C19-B19</f>
        <v>-217002</v>
      </c>
      <c r="E19" s="21">
        <f>D19/B19</f>
        <v>-0.05135042079743866</v>
      </c>
      <c r="G19" s="125" t="s">
        <v>11</v>
      </c>
      <c r="H19" s="10" t="s">
        <v>11</v>
      </c>
    </row>
    <row r="20" spans="7:8" ht="13.5" customHeight="1">
      <c r="G20" s="31"/>
      <c r="H20" s="31"/>
    </row>
    <row r="21" spans="1:4" ht="15.75" customHeight="1">
      <c r="A21" s="316" t="s">
        <v>249</v>
      </c>
      <c r="B21" s="316"/>
      <c r="C21" s="316"/>
      <c r="D21" s="316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12</v>
      </c>
      <c r="B23" s="24">
        <v>172</v>
      </c>
      <c r="C23" s="24">
        <v>172</v>
      </c>
      <c r="D23" s="20">
        <f>C23-B23</f>
        <v>0</v>
      </c>
      <c r="E23" s="21">
        <f>D23/B23</f>
        <v>0</v>
      </c>
      <c r="G23" s="10" t="s">
        <v>11</v>
      </c>
    </row>
    <row r="24" spans="1:7" ht="15" customHeight="1">
      <c r="A24" s="23" t="s">
        <v>13</v>
      </c>
      <c r="B24" s="24">
        <v>172</v>
      </c>
      <c r="C24" s="24">
        <v>172</v>
      </c>
      <c r="D24" s="20">
        <f>C24-B24</f>
        <v>0</v>
      </c>
      <c r="E24" s="21">
        <f>D24/B24</f>
        <v>0</v>
      </c>
      <c r="G24" s="10" t="s">
        <v>11</v>
      </c>
    </row>
    <row r="25" spans="1:5" ht="15" customHeight="1">
      <c r="A25" s="23" t="s">
        <v>125</v>
      </c>
      <c r="B25" s="24">
        <v>236</v>
      </c>
      <c r="C25" s="24">
        <v>236</v>
      </c>
      <c r="D25" s="20">
        <f>C25-B25</f>
        <v>0</v>
      </c>
      <c r="E25" s="292">
        <v>0</v>
      </c>
    </row>
    <row r="26" spans="1:5" ht="15" customHeight="1">
      <c r="A26" s="316"/>
      <c r="B26" s="316"/>
      <c r="C26" s="316"/>
      <c r="D26" s="316"/>
      <c r="E26" s="27"/>
    </row>
    <row r="27" spans="1:5" ht="20.25" customHeight="1">
      <c r="A27" s="318" t="s">
        <v>214</v>
      </c>
      <c r="B27" s="318"/>
      <c r="C27" s="318"/>
      <c r="D27" s="318"/>
      <c r="E27" s="318"/>
    </row>
    <row r="28" spans="1:7" ht="57.75" customHeight="1">
      <c r="A28" s="16" t="s">
        <v>5</v>
      </c>
      <c r="B28" s="16" t="s">
        <v>14</v>
      </c>
      <c r="C28" s="16" t="s">
        <v>15</v>
      </c>
      <c r="D28" s="16" t="s">
        <v>16</v>
      </c>
      <c r="E28" s="115" t="s">
        <v>7</v>
      </c>
      <c r="G28" s="10" t="s">
        <v>11</v>
      </c>
    </row>
    <row r="29" spans="1:8" ht="14.25">
      <c r="A29" s="19" t="s">
        <v>12</v>
      </c>
      <c r="B29" s="275">
        <f>B16*B23</f>
        <v>447972452</v>
      </c>
      <c r="C29" s="24">
        <v>414890092</v>
      </c>
      <c r="D29" s="20">
        <f>C29-B29</f>
        <v>-33082360</v>
      </c>
      <c r="E29" s="21">
        <f>D29/B29</f>
        <v>-0.07384909463138148</v>
      </c>
      <c r="G29" s="10" t="s">
        <v>11</v>
      </c>
      <c r="H29" s="10" t="s">
        <v>11</v>
      </c>
    </row>
    <row r="30" spans="1:8" ht="14.25">
      <c r="A30" s="19" t="s">
        <v>17</v>
      </c>
      <c r="B30" s="275">
        <f>B17*B24</f>
        <v>278766248</v>
      </c>
      <c r="C30" s="24">
        <v>274525714</v>
      </c>
      <c r="D30" s="20">
        <f>C30-B30</f>
        <v>-4240534</v>
      </c>
      <c r="E30" s="21">
        <f>D30/B30</f>
        <v>-0.015211791350005902</v>
      </c>
      <c r="G30" s="10" t="s">
        <v>11</v>
      </c>
      <c r="H30" s="10" t="s">
        <v>11</v>
      </c>
    </row>
    <row r="31" spans="1:7" ht="14.25">
      <c r="A31" s="19" t="s">
        <v>125</v>
      </c>
      <c r="B31" s="275">
        <f>B18*B25</f>
        <v>160480</v>
      </c>
      <c r="C31" s="24">
        <v>157228</v>
      </c>
      <c r="D31" s="20">
        <f>C31-B31</f>
        <v>-3252</v>
      </c>
      <c r="E31" s="292">
        <v>0</v>
      </c>
      <c r="G31" s="10" t="s">
        <v>11</v>
      </c>
    </row>
    <row r="32" spans="1:7" ht="17.25" customHeight="1">
      <c r="A32" s="19" t="s">
        <v>10</v>
      </c>
      <c r="B32" s="275">
        <f>SUM(B29:B31)</f>
        <v>726899180</v>
      </c>
      <c r="C32" s="24">
        <f>SUM(C29:C31)</f>
        <v>689573034</v>
      </c>
      <c r="D32" s="20">
        <f>C32-B32</f>
        <v>-37326146</v>
      </c>
      <c r="E32" s="21">
        <f>D32/B32</f>
        <v>-0.05134982543246231</v>
      </c>
      <c r="G32" s="10" t="s">
        <v>11</v>
      </c>
    </row>
    <row r="33" spans="1:7" ht="14.25">
      <c r="A33" s="14"/>
      <c r="B33" s="14"/>
      <c r="C33" s="14"/>
      <c r="D33" s="14"/>
      <c r="E33" s="27"/>
      <c r="G33" s="10" t="s">
        <v>11</v>
      </c>
    </row>
    <row r="34" spans="1:7" ht="18" customHeight="1">
      <c r="A34" s="319" t="s">
        <v>18</v>
      </c>
      <c r="B34" s="319"/>
      <c r="C34" s="319"/>
      <c r="D34" s="32"/>
      <c r="E34" s="33"/>
      <c r="G34" s="31"/>
    </row>
    <row r="35" spans="1:7" ht="18" customHeight="1">
      <c r="A35" s="316" t="s">
        <v>197</v>
      </c>
      <c r="B35" s="316"/>
      <c r="C35" s="316"/>
      <c r="D35" s="316"/>
      <c r="E35" s="316"/>
      <c r="F35" s="316"/>
      <c r="G35" s="316"/>
    </row>
    <row r="36" spans="1:7" ht="43.5" customHeight="1">
      <c r="A36" s="16" t="s">
        <v>19</v>
      </c>
      <c r="B36" s="16" t="s">
        <v>20</v>
      </c>
      <c r="C36" s="16" t="s">
        <v>21</v>
      </c>
      <c r="D36" s="16" t="s">
        <v>22</v>
      </c>
      <c r="E36" s="29" t="s">
        <v>23</v>
      </c>
      <c r="F36" s="16" t="s">
        <v>24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25</v>
      </c>
      <c r="F37" s="16">
        <v>6</v>
      </c>
      <c r="G37" s="31"/>
    </row>
    <row r="38" spans="1:7" ht="12.75" customHeight="1">
      <c r="A38" s="188">
        <v>1</v>
      </c>
      <c r="B38" s="280" t="s">
        <v>160</v>
      </c>
      <c r="C38" s="281">
        <v>236</v>
      </c>
      <c r="D38" s="281">
        <v>236</v>
      </c>
      <c r="E38" s="188">
        <f>C38-D38</f>
        <v>0</v>
      </c>
      <c r="F38" s="204">
        <f>E38/C38</f>
        <v>0</v>
      </c>
      <c r="G38" s="31"/>
    </row>
    <row r="39" spans="1:7" ht="12.75" customHeight="1">
      <c r="A39" s="188">
        <v>2</v>
      </c>
      <c r="B39" s="280" t="s">
        <v>161</v>
      </c>
      <c r="C39" s="281">
        <v>408</v>
      </c>
      <c r="D39" s="281">
        <v>408</v>
      </c>
      <c r="E39" s="188">
        <f aca="true" t="shared" si="0" ref="E39:E72">C39-D39</f>
        <v>0</v>
      </c>
      <c r="F39" s="204">
        <f aca="true" t="shared" si="1" ref="F39:F72">E39/C39</f>
        <v>0</v>
      </c>
      <c r="G39" s="31"/>
    </row>
    <row r="40" spans="1:7" ht="12.75" customHeight="1">
      <c r="A40" s="188">
        <v>3</v>
      </c>
      <c r="B40" s="280" t="s">
        <v>162</v>
      </c>
      <c r="C40" s="281">
        <v>811</v>
      </c>
      <c r="D40" s="281">
        <v>811</v>
      </c>
      <c r="E40" s="188">
        <f t="shared" si="0"/>
        <v>0</v>
      </c>
      <c r="F40" s="204">
        <f t="shared" si="1"/>
        <v>0</v>
      </c>
      <c r="G40" s="31"/>
    </row>
    <row r="41" spans="1:7" ht="12.75" customHeight="1">
      <c r="A41" s="188">
        <v>4</v>
      </c>
      <c r="B41" s="280" t="s">
        <v>163</v>
      </c>
      <c r="C41" s="281">
        <v>504</v>
      </c>
      <c r="D41" s="281">
        <v>504</v>
      </c>
      <c r="E41" s="188">
        <f t="shared" si="0"/>
        <v>0</v>
      </c>
      <c r="F41" s="204">
        <f t="shared" si="1"/>
        <v>0</v>
      </c>
      <c r="G41" s="31"/>
    </row>
    <row r="42" spans="1:7" ht="12.75" customHeight="1">
      <c r="A42" s="188">
        <v>5</v>
      </c>
      <c r="B42" s="280" t="s">
        <v>164</v>
      </c>
      <c r="C42" s="281">
        <v>910</v>
      </c>
      <c r="D42" s="281">
        <v>910</v>
      </c>
      <c r="E42" s="188">
        <f t="shared" si="0"/>
        <v>0</v>
      </c>
      <c r="F42" s="204">
        <f t="shared" si="1"/>
        <v>0</v>
      </c>
      <c r="G42" s="31"/>
    </row>
    <row r="43" spans="1:7" ht="12.75" customHeight="1">
      <c r="A43" s="188">
        <v>6</v>
      </c>
      <c r="B43" s="280" t="s">
        <v>165</v>
      </c>
      <c r="C43" s="281">
        <v>641</v>
      </c>
      <c r="D43" s="281">
        <v>641</v>
      </c>
      <c r="E43" s="188">
        <f t="shared" si="0"/>
        <v>0</v>
      </c>
      <c r="F43" s="204">
        <f t="shared" si="1"/>
        <v>0</v>
      </c>
      <c r="G43" s="31"/>
    </row>
    <row r="44" spans="1:7" ht="12.75" customHeight="1">
      <c r="A44" s="188">
        <v>7</v>
      </c>
      <c r="B44" s="280" t="s">
        <v>166</v>
      </c>
      <c r="C44" s="281">
        <v>792</v>
      </c>
      <c r="D44" s="281">
        <v>792</v>
      </c>
      <c r="E44" s="188">
        <f t="shared" si="0"/>
        <v>0</v>
      </c>
      <c r="F44" s="204">
        <f t="shared" si="1"/>
        <v>0</v>
      </c>
      <c r="G44" s="31"/>
    </row>
    <row r="45" spans="1:7" ht="12.75" customHeight="1">
      <c r="A45" s="188">
        <v>8</v>
      </c>
      <c r="B45" s="280" t="s">
        <v>167</v>
      </c>
      <c r="C45" s="281">
        <v>1173</v>
      </c>
      <c r="D45" s="281">
        <v>1173</v>
      </c>
      <c r="E45" s="188">
        <f t="shared" si="0"/>
        <v>0</v>
      </c>
      <c r="F45" s="204">
        <f t="shared" si="1"/>
        <v>0</v>
      </c>
      <c r="G45" s="31"/>
    </row>
    <row r="46" spans="1:7" ht="12.75" customHeight="1">
      <c r="A46" s="188">
        <v>9</v>
      </c>
      <c r="B46" s="280" t="s">
        <v>168</v>
      </c>
      <c r="C46" s="281">
        <v>911</v>
      </c>
      <c r="D46" s="281">
        <v>911</v>
      </c>
      <c r="E46" s="188">
        <f t="shared" si="0"/>
        <v>0</v>
      </c>
      <c r="F46" s="204">
        <f t="shared" si="1"/>
        <v>0</v>
      </c>
      <c r="G46" s="31"/>
    </row>
    <row r="47" spans="1:7" ht="12.75" customHeight="1">
      <c r="A47" s="188">
        <v>10</v>
      </c>
      <c r="B47" s="280" t="s">
        <v>169</v>
      </c>
      <c r="C47" s="281">
        <v>1269</v>
      </c>
      <c r="D47" s="281">
        <v>1269</v>
      </c>
      <c r="E47" s="188">
        <f t="shared" si="0"/>
        <v>0</v>
      </c>
      <c r="F47" s="204">
        <f t="shared" si="1"/>
        <v>0</v>
      </c>
      <c r="G47" s="31"/>
    </row>
    <row r="48" spans="1:7" ht="12.75" customHeight="1">
      <c r="A48" s="188">
        <v>11</v>
      </c>
      <c r="B48" s="280" t="s">
        <v>170</v>
      </c>
      <c r="C48" s="281">
        <v>726</v>
      </c>
      <c r="D48" s="281">
        <v>726</v>
      </c>
      <c r="E48" s="188">
        <f t="shared" si="0"/>
        <v>0</v>
      </c>
      <c r="F48" s="204">
        <f t="shared" si="1"/>
        <v>0</v>
      </c>
      <c r="G48" s="31"/>
    </row>
    <row r="49" spans="1:7" ht="12.75" customHeight="1">
      <c r="A49" s="188">
        <v>12</v>
      </c>
      <c r="B49" s="280" t="s">
        <v>171</v>
      </c>
      <c r="C49" s="281">
        <v>946</v>
      </c>
      <c r="D49" s="281">
        <v>946</v>
      </c>
      <c r="E49" s="188">
        <f t="shared" si="0"/>
        <v>0</v>
      </c>
      <c r="F49" s="204">
        <f t="shared" si="1"/>
        <v>0</v>
      </c>
      <c r="G49" s="31"/>
    </row>
    <row r="50" spans="1:7" ht="12.75" customHeight="1">
      <c r="A50" s="188">
        <v>13</v>
      </c>
      <c r="B50" s="280" t="s">
        <v>172</v>
      </c>
      <c r="C50" s="281">
        <v>778</v>
      </c>
      <c r="D50" s="281">
        <v>778</v>
      </c>
      <c r="E50" s="188">
        <f t="shared" si="0"/>
        <v>0</v>
      </c>
      <c r="F50" s="204">
        <f t="shared" si="1"/>
        <v>0</v>
      </c>
      <c r="G50" s="31"/>
    </row>
    <row r="51" spans="1:7" ht="12.75" customHeight="1">
      <c r="A51" s="188">
        <v>14</v>
      </c>
      <c r="B51" s="280" t="s">
        <v>173</v>
      </c>
      <c r="C51" s="281">
        <v>341</v>
      </c>
      <c r="D51" s="281">
        <v>341</v>
      </c>
      <c r="E51" s="188">
        <f t="shared" si="0"/>
        <v>0</v>
      </c>
      <c r="F51" s="204">
        <f t="shared" si="1"/>
        <v>0</v>
      </c>
      <c r="G51" s="31"/>
    </row>
    <row r="52" spans="1:7" ht="12.75" customHeight="1">
      <c r="A52" s="188">
        <v>15</v>
      </c>
      <c r="B52" s="280" t="s">
        <v>174</v>
      </c>
      <c r="C52" s="281">
        <v>124</v>
      </c>
      <c r="D52" s="281">
        <v>124</v>
      </c>
      <c r="E52" s="188">
        <f t="shared" si="0"/>
        <v>0</v>
      </c>
      <c r="F52" s="204">
        <f t="shared" si="1"/>
        <v>0</v>
      </c>
      <c r="G52" s="31"/>
    </row>
    <row r="53" spans="1:7" ht="12.75" customHeight="1">
      <c r="A53" s="188">
        <v>16</v>
      </c>
      <c r="B53" s="280" t="s">
        <v>175</v>
      </c>
      <c r="C53" s="281">
        <v>1247</v>
      </c>
      <c r="D53" s="281">
        <v>1247</v>
      </c>
      <c r="E53" s="188">
        <f t="shared" si="0"/>
        <v>0</v>
      </c>
      <c r="F53" s="204">
        <f t="shared" si="1"/>
        <v>0</v>
      </c>
      <c r="G53" s="31"/>
    </row>
    <row r="54" spans="1:7" ht="12.75" customHeight="1">
      <c r="A54" s="188">
        <v>17</v>
      </c>
      <c r="B54" s="280" t="s">
        <v>176</v>
      </c>
      <c r="C54" s="281">
        <v>672</v>
      </c>
      <c r="D54" s="281">
        <v>672</v>
      </c>
      <c r="E54" s="188">
        <f t="shared" si="0"/>
        <v>0</v>
      </c>
      <c r="F54" s="204">
        <f t="shared" si="1"/>
        <v>0</v>
      </c>
      <c r="G54" s="31"/>
    </row>
    <row r="55" spans="1:7" ht="12.75" customHeight="1">
      <c r="A55" s="188">
        <v>18</v>
      </c>
      <c r="B55" s="280" t="s">
        <v>177</v>
      </c>
      <c r="C55" s="281">
        <v>254</v>
      </c>
      <c r="D55" s="281">
        <v>253</v>
      </c>
      <c r="E55" s="188">
        <f t="shared" si="0"/>
        <v>1</v>
      </c>
      <c r="F55" s="204">
        <f t="shared" si="1"/>
        <v>0.003937007874015748</v>
      </c>
      <c r="G55" s="31"/>
    </row>
    <row r="56" spans="1:7" ht="12.75" customHeight="1">
      <c r="A56" s="188">
        <v>19</v>
      </c>
      <c r="B56" s="280" t="s">
        <v>178</v>
      </c>
      <c r="C56" s="281">
        <v>234</v>
      </c>
      <c r="D56" s="281">
        <v>234</v>
      </c>
      <c r="E56" s="188">
        <f t="shared" si="0"/>
        <v>0</v>
      </c>
      <c r="F56" s="204">
        <f t="shared" si="1"/>
        <v>0</v>
      </c>
      <c r="G56" s="31"/>
    </row>
    <row r="57" spans="1:7" ht="12.75" customHeight="1">
      <c r="A57" s="188">
        <v>20</v>
      </c>
      <c r="B57" s="280" t="s">
        <v>179</v>
      </c>
      <c r="C57" s="281">
        <v>226</v>
      </c>
      <c r="D57" s="281">
        <v>226</v>
      </c>
      <c r="E57" s="188">
        <f t="shared" si="0"/>
        <v>0</v>
      </c>
      <c r="F57" s="204">
        <f t="shared" si="1"/>
        <v>0</v>
      </c>
      <c r="G57" s="31"/>
    </row>
    <row r="58" spans="1:7" ht="12.75" customHeight="1">
      <c r="A58" s="188">
        <v>21</v>
      </c>
      <c r="B58" s="280" t="s">
        <v>180</v>
      </c>
      <c r="C58" s="281">
        <v>460</v>
      </c>
      <c r="D58" s="281">
        <v>460</v>
      </c>
      <c r="E58" s="188">
        <f t="shared" si="0"/>
        <v>0</v>
      </c>
      <c r="F58" s="204">
        <f t="shared" si="1"/>
        <v>0</v>
      </c>
      <c r="G58" s="31"/>
    </row>
    <row r="59" spans="1:7" ht="12.75" customHeight="1">
      <c r="A59" s="188">
        <v>22</v>
      </c>
      <c r="B59" s="280" t="s">
        <v>181</v>
      </c>
      <c r="C59" s="281">
        <v>612</v>
      </c>
      <c r="D59" s="281">
        <v>612</v>
      </c>
      <c r="E59" s="188">
        <f t="shared" si="0"/>
        <v>0</v>
      </c>
      <c r="F59" s="204">
        <f t="shared" si="1"/>
        <v>0</v>
      </c>
      <c r="G59" s="31"/>
    </row>
    <row r="60" spans="1:7" ht="12.75" customHeight="1">
      <c r="A60" s="188">
        <v>23</v>
      </c>
      <c r="B60" s="280" t="s">
        <v>182</v>
      </c>
      <c r="C60" s="281">
        <v>455</v>
      </c>
      <c r="D60" s="281">
        <v>455</v>
      </c>
      <c r="E60" s="188">
        <f t="shared" si="0"/>
        <v>0</v>
      </c>
      <c r="F60" s="204">
        <f t="shared" si="1"/>
        <v>0</v>
      </c>
      <c r="G60" s="31"/>
    </row>
    <row r="61" spans="1:7" ht="12.75" customHeight="1">
      <c r="A61" s="188">
        <v>24</v>
      </c>
      <c r="B61" s="280" t="s">
        <v>183</v>
      </c>
      <c r="C61" s="281">
        <v>190</v>
      </c>
      <c r="D61" s="281">
        <v>190</v>
      </c>
      <c r="E61" s="188">
        <f t="shared" si="0"/>
        <v>0</v>
      </c>
      <c r="F61" s="204">
        <f t="shared" si="1"/>
        <v>0</v>
      </c>
      <c r="G61" s="31"/>
    </row>
    <row r="62" spans="1:7" ht="12.75" customHeight="1">
      <c r="A62" s="188">
        <v>25</v>
      </c>
      <c r="B62" s="280" t="s">
        <v>184</v>
      </c>
      <c r="C62" s="281">
        <v>551</v>
      </c>
      <c r="D62" s="281">
        <v>551</v>
      </c>
      <c r="E62" s="188">
        <f t="shared" si="0"/>
        <v>0</v>
      </c>
      <c r="F62" s="204">
        <f t="shared" si="1"/>
        <v>0</v>
      </c>
      <c r="G62" s="31"/>
    </row>
    <row r="63" spans="1:7" ht="12.75" customHeight="1">
      <c r="A63" s="188">
        <v>26</v>
      </c>
      <c r="B63" s="280" t="s">
        <v>185</v>
      </c>
      <c r="C63" s="281">
        <v>742</v>
      </c>
      <c r="D63" s="281">
        <v>742</v>
      </c>
      <c r="E63" s="188">
        <f t="shared" si="0"/>
        <v>0</v>
      </c>
      <c r="F63" s="204">
        <f t="shared" si="1"/>
        <v>0</v>
      </c>
      <c r="G63" s="31"/>
    </row>
    <row r="64" spans="1:7" ht="12.75" customHeight="1">
      <c r="A64" s="188">
        <v>27</v>
      </c>
      <c r="B64" s="280" t="s">
        <v>186</v>
      </c>
      <c r="C64" s="281">
        <v>470</v>
      </c>
      <c r="D64" s="281">
        <v>470</v>
      </c>
      <c r="E64" s="188">
        <f t="shared" si="0"/>
        <v>0</v>
      </c>
      <c r="F64" s="204">
        <f t="shared" si="1"/>
        <v>0</v>
      </c>
      <c r="G64" s="31"/>
    </row>
    <row r="65" spans="1:7" ht="12.75" customHeight="1">
      <c r="A65" s="188">
        <v>28</v>
      </c>
      <c r="B65" s="280" t="s">
        <v>187</v>
      </c>
      <c r="C65" s="281">
        <v>857</v>
      </c>
      <c r="D65" s="281">
        <v>857</v>
      </c>
      <c r="E65" s="188">
        <f t="shared" si="0"/>
        <v>0</v>
      </c>
      <c r="F65" s="204">
        <f t="shared" si="1"/>
        <v>0</v>
      </c>
      <c r="G65" s="31"/>
    </row>
    <row r="66" spans="1:7" ht="12.75" customHeight="1">
      <c r="A66" s="188">
        <v>29</v>
      </c>
      <c r="B66" s="280" t="s">
        <v>188</v>
      </c>
      <c r="C66" s="281">
        <v>535</v>
      </c>
      <c r="D66" s="281">
        <v>535</v>
      </c>
      <c r="E66" s="188">
        <f t="shared" si="0"/>
        <v>0</v>
      </c>
      <c r="F66" s="204">
        <f t="shared" si="1"/>
        <v>0</v>
      </c>
      <c r="G66" s="31"/>
    </row>
    <row r="67" spans="1:7" ht="12.75" customHeight="1">
      <c r="A67" s="188">
        <v>30</v>
      </c>
      <c r="B67" s="280" t="s">
        <v>189</v>
      </c>
      <c r="C67" s="281">
        <v>639</v>
      </c>
      <c r="D67" s="281">
        <v>639</v>
      </c>
      <c r="E67" s="188">
        <f t="shared" si="0"/>
        <v>0</v>
      </c>
      <c r="F67" s="204">
        <f t="shared" si="1"/>
        <v>0</v>
      </c>
      <c r="G67" s="31"/>
    </row>
    <row r="68" spans="1:7" ht="12.75" customHeight="1">
      <c r="A68" s="188">
        <v>31</v>
      </c>
      <c r="B68" s="280" t="s">
        <v>190</v>
      </c>
      <c r="C68" s="281">
        <v>788</v>
      </c>
      <c r="D68" s="281">
        <v>788</v>
      </c>
      <c r="E68" s="188">
        <f t="shared" si="0"/>
        <v>0</v>
      </c>
      <c r="F68" s="204">
        <f t="shared" si="1"/>
        <v>0</v>
      </c>
      <c r="G68" s="31"/>
    </row>
    <row r="69" spans="1:7" ht="12.75" customHeight="1">
      <c r="A69" s="188">
        <v>32</v>
      </c>
      <c r="B69" s="280" t="s">
        <v>191</v>
      </c>
      <c r="C69" s="281">
        <v>385</v>
      </c>
      <c r="D69" s="281">
        <v>385</v>
      </c>
      <c r="E69" s="188">
        <f t="shared" si="0"/>
        <v>0</v>
      </c>
      <c r="F69" s="204">
        <f t="shared" si="1"/>
        <v>0</v>
      </c>
      <c r="G69" s="31"/>
    </row>
    <row r="70" spans="1:7" ht="12.75" customHeight="1">
      <c r="A70" s="188">
        <v>33</v>
      </c>
      <c r="B70" s="280" t="s">
        <v>192</v>
      </c>
      <c r="C70" s="281">
        <v>679</v>
      </c>
      <c r="D70" s="281">
        <v>679</v>
      </c>
      <c r="E70" s="188">
        <f t="shared" si="0"/>
        <v>0</v>
      </c>
      <c r="F70" s="204">
        <f t="shared" si="1"/>
        <v>0</v>
      </c>
      <c r="G70" s="31"/>
    </row>
    <row r="71" spans="1:7" ht="12.75" customHeight="1">
      <c r="A71" s="188">
        <v>34</v>
      </c>
      <c r="B71" s="280" t="s">
        <v>193</v>
      </c>
      <c r="C71" s="281">
        <v>461</v>
      </c>
      <c r="D71" s="281">
        <v>461</v>
      </c>
      <c r="E71" s="188">
        <f t="shared" si="0"/>
        <v>0</v>
      </c>
      <c r="F71" s="204">
        <f t="shared" si="1"/>
        <v>0</v>
      </c>
      <c r="G71" s="31"/>
    </row>
    <row r="72" spans="1:7" ht="17.25" customHeight="1">
      <c r="A72" s="245"/>
      <c r="B72" s="246" t="s">
        <v>26</v>
      </c>
      <c r="C72" s="282">
        <v>21027</v>
      </c>
      <c r="D72" s="282">
        <v>21026</v>
      </c>
      <c r="E72" s="213">
        <f t="shared" si="0"/>
        <v>1</v>
      </c>
      <c r="F72" s="276">
        <f t="shared" si="1"/>
        <v>4.7557901745375E-05</v>
      </c>
      <c r="G72" s="31"/>
    </row>
    <row r="73" spans="1:7" ht="12.75" customHeight="1">
      <c r="A73" s="25"/>
      <c r="B73" s="36"/>
      <c r="C73" s="37"/>
      <c r="D73" s="37"/>
      <c r="E73" s="37"/>
      <c r="F73" s="38"/>
      <c r="G73" s="31"/>
    </row>
    <row r="74" spans="1:8" ht="12.75" customHeight="1">
      <c r="A74" s="316" t="s">
        <v>198</v>
      </c>
      <c r="B74" s="316"/>
      <c r="C74" s="316"/>
      <c r="D74" s="316"/>
      <c r="E74" s="316"/>
      <c r="F74" s="316"/>
      <c r="G74" s="316"/>
      <c r="H74" s="316"/>
    </row>
    <row r="75" spans="1:7" ht="45.75" customHeight="1">
      <c r="A75" s="16" t="s">
        <v>19</v>
      </c>
      <c r="B75" s="16" t="s">
        <v>20</v>
      </c>
      <c r="C75" s="16" t="s">
        <v>21</v>
      </c>
      <c r="D75" s="16" t="s">
        <v>22</v>
      </c>
      <c r="E75" s="29" t="s">
        <v>23</v>
      </c>
      <c r="F75" s="16" t="s">
        <v>24</v>
      </c>
      <c r="G75" s="31"/>
    </row>
    <row r="76" spans="1:7" ht="12.75" customHeight="1">
      <c r="A76" s="16">
        <v>1</v>
      </c>
      <c r="B76" s="16">
        <v>2</v>
      </c>
      <c r="C76" s="16">
        <v>3</v>
      </c>
      <c r="D76" s="16">
        <v>4</v>
      </c>
      <c r="E76" s="16" t="s">
        <v>25</v>
      </c>
      <c r="F76" s="16">
        <v>6</v>
      </c>
      <c r="G76" s="31"/>
    </row>
    <row r="77" spans="1:7" ht="12.75" customHeight="1">
      <c r="A77" s="188">
        <v>1</v>
      </c>
      <c r="B77" s="280" t="s">
        <v>160</v>
      </c>
      <c r="C77" s="188">
        <v>403</v>
      </c>
      <c r="D77" s="188">
        <v>403</v>
      </c>
      <c r="E77" s="188">
        <f aca="true" t="shared" si="2" ref="E77:E87">D77-C77</f>
        <v>0</v>
      </c>
      <c r="F77" s="188">
        <v>0</v>
      </c>
      <c r="G77" s="31"/>
    </row>
    <row r="78" spans="1:7" ht="12.75" customHeight="1">
      <c r="A78" s="188">
        <v>2</v>
      </c>
      <c r="B78" s="280" t="s">
        <v>161</v>
      </c>
      <c r="C78" s="188">
        <v>625</v>
      </c>
      <c r="D78" s="188">
        <v>625</v>
      </c>
      <c r="E78" s="188">
        <f t="shared" si="2"/>
        <v>0</v>
      </c>
      <c r="F78" s="188">
        <v>0</v>
      </c>
      <c r="G78" s="31"/>
    </row>
    <row r="79" spans="1:7" ht="12.75" customHeight="1">
      <c r="A79" s="188">
        <v>3</v>
      </c>
      <c r="B79" s="280" t="s">
        <v>162</v>
      </c>
      <c r="C79" s="188">
        <v>895</v>
      </c>
      <c r="D79" s="188">
        <v>895</v>
      </c>
      <c r="E79" s="188">
        <f t="shared" si="2"/>
        <v>0</v>
      </c>
      <c r="F79" s="188">
        <v>0</v>
      </c>
      <c r="G79" s="31"/>
    </row>
    <row r="80" spans="1:7" ht="12.75" customHeight="1">
      <c r="A80" s="188">
        <v>4</v>
      </c>
      <c r="B80" s="280" t="s">
        <v>163</v>
      </c>
      <c r="C80" s="188">
        <v>713</v>
      </c>
      <c r="D80" s="188">
        <v>713</v>
      </c>
      <c r="E80" s="188">
        <f t="shared" si="2"/>
        <v>0</v>
      </c>
      <c r="F80" s="188">
        <v>0</v>
      </c>
      <c r="G80" s="31"/>
    </row>
    <row r="81" spans="1:7" ht="12.75" customHeight="1">
      <c r="A81" s="188">
        <v>5</v>
      </c>
      <c r="B81" s="280" t="s">
        <v>164</v>
      </c>
      <c r="C81" s="188">
        <v>1038</v>
      </c>
      <c r="D81" s="188">
        <v>1038</v>
      </c>
      <c r="E81" s="188">
        <f t="shared" si="2"/>
        <v>0</v>
      </c>
      <c r="F81" s="188">
        <v>0</v>
      </c>
      <c r="G81" s="31"/>
    </row>
    <row r="82" spans="1:7" ht="12.75" customHeight="1">
      <c r="A82" s="188">
        <v>6</v>
      </c>
      <c r="B82" s="280" t="s">
        <v>165</v>
      </c>
      <c r="C82" s="188">
        <v>449</v>
      </c>
      <c r="D82" s="188">
        <v>449</v>
      </c>
      <c r="E82" s="188">
        <f t="shared" si="2"/>
        <v>0</v>
      </c>
      <c r="F82" s="188">
        <v>0</v>
      </c>
      <c r="G82" s="31"/>
    </row>
    <row r="83" spans="1:7" ht="12.75" customHeight="1">
      <c r="A83" s="188">
        <v>7</v>
      </c>
      <c r="B83" s="280" t="s">
        <v>166</v>
      </c>
      <c r="C83" s="188">
        <v>471</v>
      </c>
      <c r="D83" s="188">
        <v>471</v>
      </c>
      <c r="E83" s="188">
        <f t="shared" si="2"/>
        <v>0</v>
      </c>
      <c r="F83" s="188">
        <v>0</v>
      </c>
      <c r="G83" s="31"/>
    </row>
    <row r="84" spans="1:7" ht="12.75" customHeight="1">
      <c r="A84" s="188">
        <v>8</v>
      </c>
      <c r="B84" s="280" t="s">
        <v>167</v>
      </c>
      <c r="C84" s="188">
        <v>663</v>
      </c>
      <c r="D84" s="188">
        <v>663</v>
      </c>
      <c r="E84" s="188">
        <f t="shared" si="2"/>
        <v>0</v>
      </c>
      <c r="F84" s="188">
        <v>0</v>
      </c>
      <c r="G84" s="31"/>
    </row>
    <row r="85" spans="1:7" ht="12.75" customHeight="1">
      <c r="A85" s="188">
        <v>9</v>
      </c>
      <c r="B85" s="280" t="s">
        <v>168</v>
      </c>
      <c r="C85" s="188">
        <v>561</v>
      </c>
      <c r="D85" s="188">
        <v>561</v>
      </c>
      <c r="E85" s="188">
        <f t="shared" si="2"/>
        <v>0</v>
      </c>
      <c r="F85" s="188">
        <v>0</v>
      </c>
      <c r="G85" s="31"/>
    </row>
    <row r="86" spans="1:7" ht="12.75" customHeight="1">
      <c r="A86" s="188">
        <v>10</v>
      </c>
      <c r="B86" s="280" t="s">
        <v>169</v>
      </c>
      <c r="C86" s="188">
        <v>787</v>
      </c>
      <c r="D86" s="188">
        <v>787</v>
      </c>
      <c r="E86" s="188">
        <f t="shared" si="2"/>
        <v>0</v>
      </c>
      <c r="F86" s="188">
        <v>0</v>
      </c>
      <c r="G86" s="31"/>
    </row>
    <row r="87" spans="1:7" ht="12.75" customHeight="1">
      <c r="A87" s="188">
        <v>11</v>
      </c>
      <c r="B87" s="280" t="s">
        <v>170</v>
      </c>
      <c r="C87" s="188">
        <v>538</v>
      </c>
      <c r="D87" s="188">
        <v>538</v>
      </c>
      <c r="E87" s="188">
        <f t="shared" si="2"/>
        <v>0</v>
      </c>
      <c r="F87" s="188">
        <v>0</v>
      </c>
      <c r="G87" s="31"/>
    </row>
    <row r="88" spans="1:7" ht="12.75" customHeight="1">
      <c r="A88" s="188">
        <v>12</v>
      </c>
      <c r="B88" s="280" t="s">
        <v>171</v>
      </c>
      <c r="C88" s="188">
        <v>1072</v>
      </c>
      <c r="D88" s="188">
        <v>1072</v>
      </c>
      <c r="E88" s="188">
        <f aca="true" t="shared" si="3" ref="E88:E105">D88-C88</f>
        <v>0</v>
      </c>
      <c r="F88" s="188">
        <v>0</v>
      </c>
      <c r="G88" s="31"/>
    </row>
    <row r="89" spans="1:7" ht="12.75" customHeight="1">
      <c r="A89" s="188">
        <v>13</v>
      </c>
      <c r="B89" s="280" t="s">
        <v>172</v>
      </c>
      <c r="C89" s="188">
        <v>869</v>
      </c>
      <c r="D89" s="188">
        <v>869</v>
      </c>
      <c r="E89" s="188">
        <f t="shared" si="3"/>
        <v>0</v>
      </c>
      <c r="F89" s="188">
        <v>0</v>
      </c>
      <c r="G89" s="31"/>
    </row>
    <row r="90" spans="1:7" ht="12.75" customHeight="1">
      <c r="A90" s="188">
        <v>14</v>
      </c>
      <c r="B90" s="280" t="s">
        <v>173</v>
      </c>
      <c r="C90" s="188">
        <v>439</v>
      </c>
      <c r="D90" s="188">
        <v>439</v>
      </c>
      <c r="E90" s="188">
        <f t="shared" si="3"/>
        <v>0</v>
      </c>
      <c r="F90" s="188">
        <v>0</v>
      </c>
      <c r="G90" s="31"/>
    </row>
    <row r="91" spans="1:8" ht="12.75" customHeight="1">
      <c r="A91" s="188">
        <v>15</v>
      </c>
      <c r="B91" s="280" t="s">
        <v>174</v>
      </c>
      <c r="C91" s="188">
        <v>266</v>
      </c>
      <c r="D91" s="188">
        <v>266</v>
      </c>
      <c r="E91" s="188">
        <f t="shared" si="3"/>
        <v>0</v>
      </c>
      <c r="F91" s="188">
        <v>0</v>
      </c>
      <c r="G91" s="31"/>
      <c r="H91" s="10" t="s">
        <v>11</v>
      </c>
    </row>
    <row r="92" spans="1:7" ht="12.75" customHeight="1">
      <c r="A92" s="188">
        <v>16</v>
      </c>
      <c r="B92" s="280" t="s">
        <v>175</v>
      </c>
      <c r="C92" s="188">
        <v>1010</v>
      </c>
      <c r="D92" s="188">
        <v>1010</v>
      </c>
      <c r="E92" s="188">
        <f t="shared" si="3"/>
        <v>0</v>
      </c>
      <c r="F92" s="188">
        <v>0</v>
      </c>
      <c r="G92" s="31"/>
    </row>
    <row r="93" spans="1:7" ht="12.75" customHeight="1">
      <c r="A93" s="188">
        <v>17</v>
      </c>
      <c r="B93" s="280" t="s">
        <v>176</v>
      </c>
      <c r="C93" s="188">
        <v>687</v>
      </c>
      <c r="D93" s="188">
        <v>687</v>
      </c>
      <c r="E93" s="188">
        <f t="shared" si="3"/>
        <v>0</v>
      </c>
      <c r="F93" s="188">
        <v>0</v>
      </c>
      <c r="G93" s="31"/>
    </row>
    <row r="94" spans="1:7" ht="12.75" customHeight="1">
      <c r="A94" s="188">
        <v>18</v>
      </c>
      <c r="B94" s="280" t="s">
        <v>177</v>
      </c>
      <c r="C94" s="188">
        <v>855</v>
      </c>
      <c r="D94" s="188">
        <v>855</v>
      </c>
      <c r="E94" s="188">
        <f t="shared" si="3"/>
        <v>0</v>
      </c>
      <c r="F94" s="188">
        <v>0</v>
      </c>
      <c r="G94" s="31"/>
    </row>
    <row r="95" spans="1:7" ht="12.75" customHeight="1">
      <c r="A95" s="188">
        <v>19</v>
      </c>
      <c r="B95" s="280" t="s">
        <v>178</v>
      </c>
      <c r="C95" s="188">
        <v>525</v>
      </c>
      <c r="D95" s="188">
        <v>525</v>
      </c>
      <c r="E95" s="188">
        <f t="shared" si="3"/>
        <v>0</v>
      </c>
      <c r="F95" s="188">
        <v>0</v>
      </c>
      <c r="G95" s="31"/>
    </row>
    <row r="96" spans="1:7" ht="12.75" customHeight="1">
      <c r="A96" s="188">
        <v>20</v>
      </c>
      <c r="B96" s="280" t="s">
        <v>179</v>
      </c>
      <c r="C96" s="188">
        <v>638</v>
      </c>
      <c r="D96" s="188">
        <v>638</v>
      </c>
      <c r="E96" s="188">
        <f t="shared" si="3"/>
        <v>0</v>
      </c>
      <c r="F96" s="188">
        <v>0</v>
      </c>
      <c r="G96" s="31"/>
    </row>
    <row r="97" spans="1:7" ht="12.75" customHeight="1">
      <c r="A97" s="188">
        <v>21</v>
      </c>
      <c r="B97" s="280" t="s">
        <v>180</v>
      </c>
      <c r="C97" s="188">
        <v>492</v>
      </c>
      <c r="D97" s="188">
        <v>492</v>
      </c>
      <c r="E97" s="188">
        <f t="shared" si="3"/>
        <v>0</v>
      </c>
      <c r="F97" s="188">
        <v>0</v>
      </c>
      <c r="G97" s="31"/>
    </row>
    <row r="98" spans="1:7" ht="12.75" customHeight="1">
      <c r="A98" s="188">
        <v>22</v>
      </c>
      <c r="B98" s="280" t="s">
        <v>181</v>
      </c>
      <c r="C98" s="188">
        <v>519</v>
      </c>
      <c r="D98" s="188">
        <v>519</v>
      </c>
      <c r="E98" s="188">
        <f t="shared" si="3"/>
        <v>0</v>
      </c>
      <c r="F98" s="188">
        <v>0</v>
      </c>
      <c r="G98" s="31"/>
    </row>
    <row r="99" spans="1:7" ht="12.75" customHeight="1">
      <c r="A99" s="188">
        <v>23</v>
      </c>
      <c r="B99" s="280" t="s">
        <v>182</v>
      </c>
      <c r="C99" s="188">
        <v>766</v>
      </c>
      <c r="D99" s="188">
        <v>766</v>
      </c>
      <c r="E99" s="188">
        <f t="shared" si="3"/>
        <v>0</v>
      </c>
      <c r="F99" s="188">
        <v>0</v>
      </c>
      <c r="G99" s="31"/>
    </row>
    <row r="100" spans="1:7" ht="12.75" customHeight="1">
      <c r="A100" s="188">
        <v>24</v>
      </c>
      <c r="B100" s="280" t="s">
        <v>183</v>
      </c>
      <c r="C100" s="188">
        <v>473</v>
      </c>
      <c r="D100" s="188">
        <v>473</v>
      </c>
      <c r="E100" s="188">
        <f t="shared" si="3"/>
        <v>0</v>
      </c>
      <c r="F100" s="188">
        <v>0</v>
      </c>
      <c r="G100" s="31"/>
    </row>
    <row r="101" spans="1:7" ht="12.75" customHeight="1">
      <c r="A101" s="188">
        <v>25</v>
      </c>
      <c r="B101" s="280" t="s">
        <v>184</v>
      </c>
      <c r="C101" s="188">
        <v>891</v>
      </c>
      <c r="D101" s="188">
        <v>891</v>
      </c>
      <c r="E101" s="188">
        <f t="shared" si="3"/>
        <v>0</v>
      </c>
      <c r="F101" s="188">
        <v>0</v>
      </c>
      <c r="G101" s="31"/>
    </row>
    <row r="102" spans="1:7" ht="12.75" customHeight="1">
      <c r="A102" s="188">
        <v>26</v>
      </c>
      <c r="B102" s="280" t="s">
        <v>185</v>
      </c>
      <c r="C102" s="188">
        <v>1198</v>
      </c>
      <c r="D102" s="188">
        <v>1198</v>
      </c>
      <c r="E102" s="188">
        <f t="shared" si="3"/>
        <v>0</v>
      </c>
      <c r="F102" s="188">
        <v>0</v>
      </c>
      <c r="G102" s="31"/>
    </row>
    <row r="103" spans="1:7" ht="12.75" customHeight="1">
      <c r="A103" s="188">
        <v>27</v>
      </c>
      <c r="B103" s="280" t="s">
        <v>186</v>
      </c>
      <c r="C103" s="188">
        <v>930</v>
      </c>
      <c r="D103" s="188">
        <v>930</v>
      </c>
      <c r="E103" s="188">
        <f t="shared" si="3"/>
        <v>0</v>
      </c>
      <c r="F103" s="188">
        <v>0</v>
      </c>
      <c r="G103" s="31"/>
    </row>
    <row r="104" spans="1:7" ht="12.75" customHeight="1">
      <c r="A104" s="188">
        <v>28</v>
      </c>
      <c r="B104" s="280" t="s">
        <v>187</v>
      </c>
      <c r="C104" s="188">
        <v>1135</v>
      </c>
      <c r="D104" s="188">
        <v>1135</v>
      </c>
      <c r="E104" s="188">
        <f t="shared" si="3"/>
        <v>0</v>
      </c>
      <c r="F104" s="188">
        <v>0</v>
      </c>
      <c r="G104" s="31"/>
    </row>
    <row r="105" spans="1:7" ht="12.75" customHeight="1">
      <c r="A105" s="188">
        <v>29</v>
      </c>
      <c r="B105" s="280" t="s">
        <v>188</v>
      </c>
      <c r="C105" s="188">
        <v>933</v>
      </c>
      <c r="D105" s="188">
        <v>933</v>
      </c>
      <c r="E105" s="188">
        <f t="shared" si="3"/>
        <v>0</v>
      </c>
      <c r="F105" s="188">
        <v>0</v>
      </c>
      <c r="G105" s="31"/>
    </row>
    <row r="106" spans="1:7" ht="12.75" customHeight="1">
      <c r="A106" s="188">
        <v>30</v>
      </c>
      <c r="B106" s="280" t="s">
        <v>189</v>
      </c>
      <c r="C106" s="188">
        <v>1046</v>
      </c>
      <c r="D106" s="188">
        <v>1046</v>
      </c>
      <c r="E106" s="188">
        <f aca="true" t="shared" si="4" ref="E106:E111">D106-C106</f>
        <v>0</v>
      </c>
      <c r="F106" s="188">
        <v>0</v>
      </c>
      <c r="G106" s="31"/>
    </row>
    <row r="107" spans="1:7" ht="12.75" customHeight="1">
      <c r="A107" s="188">
        <v>31</v>
      </c>
      <c r="B107" s="280" t="s">
        <v>190</v>
      </c>
      <c r="C107" s="188">
        <v>1182</v>
      </c>
      <c r="D107" s="188">
        <v>1182</v>
      </c>
      <c r="E107" s="188">
        <f t="shared" si="4"/>
        <v>0</v>
      </c>
      <c r="F107" s="188">
        <v>0</v>
      </c>
      <c r="G107" s="31"/>
    </row>
    <row r="108" spans="1:7" ht="12.75" customHeight="1">
      <c r="A108" s="188">
        <v>32</v>
      </c>
      <c r="B108" s="280" t="s">
        <v>191</v>
      </c>
      <c r="C108" s="188">
        <v>597</v>
      </c>
      <c r="D108" s="188">
        <v>597</v>
      </c>
      <c r="E108" s="188">
        <f t="shared" si="4"/>
        <v>0</v>
      </c>
      <c r="F108" s="188">
        <v>0</v>
      </c>
      <c r="G108" s="31"/>
    </row>
    <row r="109" spans="1:7" ht="12.75" customHeight="1">
      <c r="A109" s="188">
        <v>33</v>
      </c>
      <c r="B109" s="280" t="s">
        <v>192</v>
      </c>
      <c r="C109" s="188">
        <v>824</v>
      </c>
      <c r="D109" s="188">
        <v>824</v>
      </c>
      <c r="E109" s="188">
        <f t="shared" si="4"/>
        <v>0</v>
      </c>
      <c r="F109" s="188">
        <v>0</v>
      </c>
      <c r="G109" s="31"/>
    </row>
    <row r="110" spans="1:7" ht="12.75" customHeight="1">
      <c r="A110" s="188">
        <v>34</v>
      </c>
      <c r="B110" s="280" t="s">
        <v>193</v>
      </c>
      <c r="C110" s="188">
        <v>502</v>
      </c>
      <c r="D110" s="188">
        <v>502</v>
      </c>
      <c r="E110" s="188">
        <f t="shared" si="4"/>
        <v>0</v>
      </c>
      <c r="F110" s="188">
        <v>0</v>
      </c>
      <c r="G110" s="31"/>
    </row>
    <row r="111" spans="1:7" ht="12.75" customHeight="1">
      <c r="A111" s="245"/>
      <c r="B111" s="246" t="s">
        <v>26</v>
      </c>
      <c r="C111" s="213">
        <v>24992</v>
      </c>
      <c r="D111" s="213">
        <v>24992</v>
      </c>
      <c r="E111" s="213">
        <f t="shared" si="4"/>
        <v>0</v>
      </c>
      <c r="F111" s="213">
        <v>0</v>
      </c>
      <c r="G111" s="31"/>
    </row>
    <row r="112" spans="1:7" ht="12.75" customHeight="1">
      <c r="A112" s="40"/>
      <c r="B112" s="2"/>
      <c r="C112" s="37"/>
      <c r="D112" s="37"/>
      <c r="E112" s="41"/>
      <c r="F112" s="42"/>
      <c r="G112" s="31"/>
    </row>
    <row r="113" spans="1:7" ht="12.75" customHeight="1">
      <c r="A113" s="40"/>
      <c r="B113" s="2"/>
      <c r="C113" s="37"/>
      <c r="D113" s="37"/>
      <c r="E113" s="41"/>
      <c r="F113" s="42"/>
      <c r="G113" s="31"/>
    </row>
    <row r="114" spans="1:8" ht="12.75" customHeight="1">
      <c r="A114" s="316" t="s">
        <v>199</v>
      </c>
      <c r="B114" s="316"/>
      <c r="C114" s="316"/>
      <c r="D114" s="316"/>
      <c r="E114" s="316"/>
      <c r="F114" s="316"/>
      <c r="G114" s="316"/>
      <c r="H114" s="316"/>
    </row>
    <row r="115" spans="1:7" ht="45.75" customHeight="1">
      <c r="A115" s="16" t="s">
        <v>19</v>
      </c>
      <c r="B115" s="16" t="s">
        <v>20</v>
      </c>
      <c r="C115" s="16" t="s">
        <v>21</v>
      </c>
      <c r="D115" s="16" t="s">
        <v>22</v>
      </c>
      <c r="E115" s="29" t="s">
        <v>23</v>
      </c>
      <c r="F115" s="16" t="s">
        <v>24</v>
      </c>
      <c r="G115" s="31"/>
    </row>
    <row r="116" spans="1:7" ht="15" customHeight="1">
      <c r="A116" s="16">
        <v>1</v>
      </c>
      <c r="B116" s="16">
        <v>2</v>
      </c>
      <c r="C116" s="16">
        <v>3</v>
      </c>
      <c r="D116" s="16">
        <v>4</v>
      </c>
      <c r="E116" s="16" t="s">
        <v>25</v>
      </c>
      <c r="F116" s="16">
        <v>6</v>
      </c>
      <c r="G116" s="31"/>
    </row>
    <row r="117" spans="1:7" ht="12.75" customHeight="1">
      <c r="A117" s="188">
        <v>1</v>
      </c>
      <c r="B117" s="280" t="s">
        <v>160</v>
      </c>
      <c r="C117" s="18">
        <v>191</v>
      </c>
      <c r="D117" s="18">
        <v>191</v>
      </c>
      <c r="E117" s="188">
        <f aca="true" t="shared" si="5" ref="E117:E127">D117-C117</f>
        <v>0</v>
      </c>
      <c r="F117" s="143">
        <f>E117/C117</f>
        <v>0</v>
      </c>
      <c r="G117" s="31"/>
    </row>
    <row r="118" spans="1:7" ht="12.75" customHeight="1">
      <c r="A118" s="188">
        <v>2</v>
      </c>
      <c r="B118" s="280" t="s">
        <v>161</v>
      </c>
      <c r="C118" s="18">
        <v>250</v>
      </c>
      <c r="D118" s="18">
        <v>250</v>
      </c>
      <c r="E118" s="188">
        <f t="shared" si="5"/>
        <v>0</v>
      </c>
      <c r="F118" s="143">
        <f>E118/C118</f>
        <v>0</v>
      </c>
      <c r="G118" s="31"/>
    </row>
    <row r="119" spans="1:7" ht="12.75" customHeight="1">
      <c r="A119" s="188">
        <v>3</v>
      </c>
      <c r="B119" s="280" t="s">
        <v>162</v>
      </c>
      <c r="C119" s="18">
        <v>324</v>
      </c>
      <c r="D119" s="18">
        <v>324</v>
      </c>
      <c r="E119" s="188">
        <f t="shared" si="5"/>
        <v>0</v>
      </c>
      <c r="F119" s="143">
        <v>0</v>
      </c>
      <c r="G119" s="31"/>
    </row>
    <row r="120" spans="1:7" ht="12.75" customHeight="1">
      <c r="A120" s="188">
        <v>4</v>
      </c>
      <c r="B120" s="280" t="s">
        <v>163</v>
      </c>
      <c r="C120" s="18">
        <v>312</v>
      </c>
      <c r="D120" s="18">
        <v>312</v>
      </c>
      <c r="E120" s="188">
        <f t="shared" si="5"/>
        <v>0</v>
      </c>
      <c r="F120" s="143">
        <f>E120/C120</f>
        <v>0</v>
      </c>
      <c r="G120" s="31"/>
    </row>
    <row r="121" spans="1:7" ht="12.75" customHeight="1">
      <c r="A121" s="188">
        <v>5</v>
      </c>
      <c r="B121" s="280" t="s">
        <v>164</v>
      </c>
      <c r="C121" s="18">
        <v>306</v>
      </c>
      <c r="D121" s="18">
        <v>306</v>
      </c>
      <c r="E121" s="188">
        <f t="shared" si="5"/>
        <v>0</v>
      </c>
      <c r="F121" s="143">
        <v>0</v>
      </c>
      <c r="G121" s="31"/>
    </row>
    <row r="122" spans="1:7" ht="12.75" customHeight="1">
      <c r="A122" s="188">
        <v>6</v>
      </c>
      <c r="B122" s="280" t="s">
        <v>165</v>
      </c>
      <c r="C122" s="18">
        <v>113</v>
      </c>
      <c r="D122" s="18">
        <v>113</v>
      </c>
      <c r="E122" s="188">
        <f t="shared" si="5"/>
        <v>0</v>
      </c>
      <c r="F122" s="143">
        <f>E122/C122</f>
        <v>0</v>
      </c>
      <c r="G122" s="31"/>
    </row>
    <row r="123" spans="1:7" ht="12.75" customHeight="1">
      <c r="A123" s="188">
        <v>7</v>
      </c>
      <c r="B123" s="280" t="s">
        <v>166</v>
      </c>
      <c r="C123" s="18">
        <v>184</v>
      </c>
      <c r="D123" s="18">
        <v>184</v>
      </c>
      <c r="E123" s="188">
        <f t="shared" si="5"/>
        <v>0</v>
      </c>
      <c r="F123" s="143">
        <v>0</v>
      </c>
      <c r="G123" s="31"/>
    </row>
    <row r="124" spans="1:7" ht="12.75" customHeight="1">
      <c r="A124" s="188">
        <v>8</v>
      </c>
      <c r="B124" s="280" t="s">
        <v>167</v>
      </c>
      <c r="C124" s="18">
        <v>182</v>
      </c>
      <c r="D124" s="18">
        <v>182</v>
      </c>
      <c r="E124" s="188">
        <f t="shared" si="5"/>
        <v>0</v>
      </c>
      <c r="F124" s="143">
        <f>E124/C124</f>
        <v>0</v>
      </c>
      <c r="G124" s="31"/>
    </row>
    <row r="125" spans="1:7" ht="12.75" customHeight="1">
      <c r="A125" s="188">
        <v>9</v>
      </c>
      <c r="B125" s="280" t="s">
        <v>168</v>
      </c>
      <c r="C125" s="18">
        <v>164</v>
      </c>
      <c r="D125" s="18">
        <v>164</v>
      </c>
      <c r="E125" s="188">
        <f t="shared" si="5"/>
        <v>0</v>
      </c>
      <c r="F125" s="143">
        <v>0</v>
      </c>
      <c r="G125" s="31"/>
    </row>
    <row r="126" spans="1:7" ht="12.75" customHeight="1">
      <c r="A126" s="188">
        <v>10</v>
      </c>
      <c r="B126" s="280" t="s">
        <v>169</v>
      </c>
      <c r="C126" s="18">
        <v>343</v>
      </c>
      <c r="D126" s="18">
        <v>343</v>
      </c>
      <c r="E126" s="188">
        <f t="shared" si="5"/>
        <v>0</v>
      </c>
      <c r="F126" s="143">
        <v>0</v>
      </c>
      <c r="G126" s="31"/>
    </row>
    <row r="127" spans="1:7" ht="12.75" customHeight="1">
      <c r="A127" s="188">
        <v>11</v>
      </c>
      <c r="B127" s="280" t="s">
        <v>170</v>
      </c>
      <c r="C127" s="18">
        <v>209</v>
      </c>
      <c r="D127" s="18">
        <v>209</v>
      </c>
      <c r="E127" s="188">
        <f t="shared" si="5"/>
        <v>0</v>
      </c>
      <c r="F127" s="143">
        <v>0</v>
      </c>
      <c r="G127" s="31"/>
    </row>
    <row r="128" spans="1:7" ht="12.75" customHeight="1">
      <c r="A128" s="188">
        <v>12</v>
      </c>
      <c r="B128" s="280" t="s">
        <v>171</v>
      </c>
      <c r="C128" s="18">
        <v>361</v>
      </c>
      <c r="D128" s="18">
        <v>361</v>
      </c>
      <c r="E128" s="188">
        <f aca="true" t="shared" si="6" ref="E128:E147">D128-C128</f>
        <v>0</v>
      </c>
      <c r="F128" s="143">
        <v>0</v>
      </c>
      <c r="G128" s="31"/>
    </row>
    <row r="129" spans="1:7" ht="12.75" customHeight="1">
      <c r="A129" s="188">
        <v>13</v>
      </c>
      <c r="B129" s="280" t="s">
        <v>172</v>
      </c>
      <c r="C129" s="18">
        <v>317</v>
      </c>
      <c r="D129" s="18">
        <v>317</v>
      </c>
      <c r="E129" s="188">
        <f t="shared" si="6"/>
        <v>0</v>
      </c>
      <c r="F129" s="143">
        <v>0</v>
      </c>
      <c r="G129" s="31"/>
    </row>
    <row r="130" spans="1:7" ht="12.75" customHeight="1">
      <c r="A130" s="188">
        <v>14</v>
      </c>
      <c r="B130" s="280" t="s">
        <v>173</v>
      </c>
      <c r="C130" s="18">
        <v>146</v>
      </c>
      <c r="D130" s="18">
        <v>146</v>
      </c>
      <c r="E130" s="188">
        <f t="shared" si="6"/>
        <v>0</v>
      </c>
      <c r="F130" s="143">
        <v>0</v>
      </c>
      <c r="G130" s="31"/>
    </row>
    <row r="131" spans="1:7" ht="12.75" customHeight="1">
      <c r="A131" s="188">
        <v>15</v>
      </c>
      <c r="B131" s="280" t="s">
        <v>174</v>
      </c>
      <c r="C131" s="18">
        <v>95</v>
      </c>
      <c r="D131" s="18">
        <v>95</v>
      </c>
      <c r="E131" s="188">
        <f t="shared" si="6"/>
        <v>0</v>
      </c>
      <c r="F131" s="143">
        <v>0</v>
      </c>
      <c r="G131" s="31"/>
    </row>
    <row r="132" spans="1:7" ht="12.75" customHeight="1">
      <c r="A132" s="188">
        <v>16</v>
      </c>
      <c r="B132" s="280" t="s">
        <v>175</v>
      </c>
      <c r="C132" s="18">
        <v>384</v>
      </c>
      <c r="D132" s="18">
        <v>384</v>
      </c>
      <c r="E132" s="188">
        <f t="shared" si="6"/>
        <v>0</v>
      </c>
      <c r="F132" s="143">
        <v>0</v>
      </c>
      <c r="G132" s="31"/>
    </row>
    <row r="133" spans="1:7" ht="12.75" customHeight="1">
      <c r="A133" s="188">
        <v>17</v>
      </c>
      <c r="B133" s="280" t="s">
        <v>176</v>
      </c>
      <c r="C133" s="18">
        <v>221</v>
      </c>
      <c r="D133" s="18">
        <v>221</v>
      </c>
      <c r="E133" s="188">
        <f t="shared" si="6"/>
        <v>0</v>
      </c>
      <c r="F133" s="143">
        <v>0</v>
      </c>
      <c r="G133" s="31"/>
    </row>
    <row r="134" spans="1:7" ht="12.75" customHeight="1">
      <c r="A134" s="188">
        <v>18</v>
      </c>
      <c r="B134" s="280" t="s">
        <v>177</v>
      </c>
      <c r="C134" s="18">
        <v>288</v>
      </c>
      <c r="D134" s="18">
        <v>287</v>
      </c>
      <c r="E134" s="188">
        <f t="shared" si="6"/>
        <v>-1</v>
      </c>
      <c r="F134" s="143">
        <v>0</v>
      </c>
      <c r="G134" s="31"/>
    </row>
    <row r="135" spans="1:7" ht="12.75" customHeight="1">
      <c r="A135" s="188">
        <v>19</v>
      </c>
      <c r="B135" s="280" t="s">
        <v>178</v>
      </c>
      <c r="C135" s="188">
        <v>181</v>
      </c>
      <c r="D135" s="188">
        <v>181</v>
      </c>
      <c r="E135" s="188">
        <f t="shared" si="6"/>
        <v>0</v>
      </c>
      <c r="F135" s="143">
        <v>0</v>
      </c>
      <c r="G135" s="31"/>
    </row>
    <row r="136" spans="1:8" ht="12.75" customHeight="1">
      <c r="A136" s="188">
        <v>20</v>
      </c>
      <c r="B136" s="280" t="s">
        <v>179</v>
      </c>
      <c r="C136" s="188">
        <v>217</v>
      </c>
      <c r="D136" s="188">
        <v>217</v>
      </c>
      <c r="E136" s="188">
        <f t="shared" si="6"/>
        <v>0</v>
      </c>
      <c r="F136" s="143">
        <v>0</v>
      </c>
      <c r="G136" s="31"/>
      <c r="H136" s="10" t="s">
        <v>11</v>
      </c>
    </row>
    <row r="137" spans="1:7" ht="12.75" customHeight="1">
      <c r="A137" s="188">
        <v>21</v>
      </c>
      <c r="B137" s="280" t="s">
        <v>180</v>
      </c>
      <c r="C137" s="188">
        <v>132</v>
      </c>
      <c r="D137" s="188">
        <v>132</v>
      </c>
      <c r="E137" s="188">
        <f t="shared" si="6"/>
        <v>0</v>
      </c>
      <c r="F137" s="143">
        <v>0</v>
      </c>
      <c r="G137" s="31"/>
    </row>
    <row r="138" spans="1:7" ht="12.75" customHeight="1">
      <c r="A138" s="188">
        <v>22</v>
      </c>
      <c r="B138" s="280" t="s">
        <v>181</v>
      </c>
      <c r="C138" s="188">
        <v>129</v>
      </c>
      <c r="D138" s="188">
        <v>129</v>
      </c>
      <c r="E138" s="188">
        <f t="shared" si="6"/>
        <v>0</v>
      </c>
      <c r="F138" s="143">
        <v>0</v>
      </c>
      <c r="G138" s="31"/>
    </row>
    <row r="139" spans="1:7" ht="12.75" customHeight="1">
      <c r="A139" s="188">
        <v>23</v>
      </c>
      <c r="B139" s="280" t="s">
        <v>182</v>
      </c>
      <c r="C139" s="188">
        <v>299</v>
      </c>
      <c r="D139" s="188">
        <v>299</v>
      </c>
      <c r="E139" s="188">
        <f t="shared" si="6"/>
        <v>0</v>
      </c>
      <c r="F139" s="143">
        <v>0</v>
      </c>
      <c r="G139" s="31"/>
    </row>
    <row r="140" spans="1:7" ht="12.75" customHeight="1">
      <c r="A140" s="188">
        <v>24</v>
      </c>
      <c r="B140" s="280" t="s">
        <v>183</v>
      </c>
      <c r="C140" s="188">
        <v>189</v>
      </c>
      <c r="D140" s="188">
        <v>189</v>
      </c>
      <c r="E140" s="188">
        <f t="shared" si="6"/>
        <v>0</v>
      </c>
      <c r="F140" s="143">
        <v>0</v>
      </c>
      <c r="G140" s="31"/>
    </row>
    <row r="141" spans="1:7" ht="12.75" customHeight="1">
      <c r="A141" s="188">
        <v>25</v>
      </c>
      <c r="B141" s="280" t="s">
        <v>184</v>
      </c>
      <c r="C141" s="188">
        <v>354</v>
      </c>
      <c r="D141" s="188">
        <v>354</v>
      </c>
      <c r="E141" s="188">
        <f t="shared" si="6"/>
        <v>0</v>
      </c>
      <c r="F141" s="143">
        <v>0</v>
      </c>
      <c r="G141" s="31"/>
    </row>
    <row r="142" spans="1:7" ht="12.75" customHeight="1">
      <c r="A142" s="188">
        <v>26</v>
      </c>
      <c r="B142" s="280" t="s">
        <v>185</v>
      </c>
      <c r="C142" s="188">
        <v>308</v>
      </c>
      <c r="D142" s="188">
        <v>308</v>
      </c>
      <c r="E142" s="188">
        <f t="shared" si="6"/>
        <v>0</v>
      </c>
      <c r="F142" s="143">
        <v>0</v>
      </c>
      <c r="G142" s="31"/>
    </row>
    <row r="143" spans="1:7" ht="12.75" customHeight="1">
      <c r="A143" s="188">
        <v>27</v>
      </c>
      <c r="B143" s="280" t="s">
        <v>186</v>
      </c>
      <c r="C143" s="188">
        <v>281</v>
      </c>
      <c r="D143" s="188">
        <v>281</v>
      </c>
      <c r="E143" s="188">
        <f t="shared" si="6"/>
        <v>0</v>
      </c>
      <c r="F143" s="143">
        <v>0</v>
      </c>
      <c r="G143" s="31"/>
    </row>
    <row r="144" spans="1:8" ht="12.75" customHeight="1">
      <c r="A144" s="188">
        <v>28</v>
      </c>
      <c r="B144" s="280" t="s">
        <v>187</v>
      </c>
      <c r="C144" s="188">
        <v>333</v>
      </c>
      <c r="D144" s="188">
        <v>333</v>
      </c>
      <c r="E144" s="188">
        <f t="shared" si="6"/>
        <v>0</v>
      </c>
      <c r="F144" s="143">
        <v>0</v>
      </c>
      <c r="G144" s="31"/>
      <c r="H144" s="10" t="s">
        <v>11</v>
      </c>
    </row>
    <row r="145" spans="1:7" ht="12.75" customHeight="1">
      <c r="A145" s="188">
        <v>29</v>
      </c>
      <c r="B145" s="280" t="s">
        <v>188</v>
      </c>
      <c r="C145" s="188">
        <v>301</v>
      </c>
      <c r="D145" s="188">
        <v>301</v>
      </c>
      <c r="E145" s="188">
        <f t="shared" si="6"/>
        <v>0</v>
      </c>
      <c r="F145" s="143">
        <v>0</v>
      </c>
      <c r="G145" s="31"/>
    </row>
    <row r="146" spans="1:7" ht="12.75" customHeight="1">
      <c r="A146" s="188">
        <v>30</v>
      </c>
      <c r="B146" s="280" t="s">
        <v>189</v>
      </c>
      <c r="C146" s="188">
        <v>311</v>
      </c>
      <c r="D146" s="188">
        <v>311</v>
      </c>
      <c r="E146" s="188">
        <f t="shared" si="6"/>
        <v>0</v>
      </c>
      <c r="F146" s="143">
        <v>0</v>
      </c>
      <c r="G146" s="31"/>
    </row>
    <row r="147" spans="1:7" ht="12.75" customHeight="1">
      <c r="A147" s="188">
        <v>31</v>
      </c>
      <c r="B147" s="280" t="s">
        <v>190</v>
      </c>
      <c r="C147" s="188">
        <v>389</v>
      </c>
      <c r="D147" s="188">
        <v>389</v>
      </c>
      <c r="E147" s="188">
        <f t="shared" si="6"/>
        <v>0</v>
      </c>
      <c r="F147" s="143">
        <v>0</v>
      </c>
      <c r="G147" s="31"/>
    </row>
    <row r="148" spans="1:7" ht="12.75" customHeight="1">
      <c r="A148" s="188">
        <v>32</v>
      </c>
      <c r="B148" s="280" t="s">
        <v>191</v>
      </c>
      <c r="C148" s="188">
        <v>174</v>
      </c>
      <c r="D148" s="188">
        <v>174</v>
      </c>
      <c r="E148" s="188">
        <f>D148-C148</f>
        <v>0</v>
      </c>
      <c r="F148" s="204">
        <v>0</v>
      </c>
      <c r="G148" s="31"/>
    </row>
    <row r="149" spans="1:7" ht="12.75" customHeight="1">
      <c r="A149" s="188">
        <v>33</v>
      </c>
      <c r="B149" s="280" t="s">
        <v>192</v>
      </c>
      <c r="C149" s="188">
        <v>216</v>
      </c>
      <c r="D149" s="188">
        <v>216</v>
      </c>
      <c r="E149" s="188">
        <f>D149-C149</f>
        <v>0</v>
      </c>
      <c r="F149" s="204">
        <v>0</v>
      </c>
      <c r="G149" s="31"/>
    </row>
    <row r="150" spans="1:7" ht="12.75" customHeight="1">
      <c r="A150" s="188">
        <v>34</v>
      </c>
      <c r="B150" s="280" t="s">
        <v>193</v>
      </c>
      <c r="C150" s="188">
        <v>138</v>
      </c>
      <c r="D150" s="188">
        <v>138</v>
      </c>
      <c r="E150" s="188">
        <f>D150-C150</f>
        <v>0</v>
      </c>
      <c r="F150" s="143">
        <f>E150/C150</f>
        <v>0</v>
      </c>
      <c r="G150" s="31"/>
    </row>
    <row r="151" spans="1:7" ht="17.25" customHeight="1">
      <c r="A151" s="34"/>
      <c r="B151" s="1" t="s">
        <v>26</v>
      </c>
      <c r="C151" s="43">
        <v>8342</v>
      </c>
      <c r="D151" s="43">
        <v>8341</v>
      </c>
      <c r="E151" s="213">
        <f>D151-C151</f>
        <v>-1</v>
      </c>
      <c r="F151" s="142">
        <f>E151/C151</f>
        <v>-0.00011987532965715655</v>
      </c>
      <c r="G151" s="31"/>
    </row>
    <row r="152" spans="1:7" ht="12.75" customHeight="1">
      <c r="A152" s="40"/>
      <c r="B152" s="2"/>
      <c r="C152" s="37"/>
      <c r="D152" s="37"/>
      <c r="E152" s="41"/>
      <c r="F152" s="42"/>
      <c r="G152" s="31"/>
    </row>
    <row r="153" spans="1:7" ht="12.75" customHeight="1">
      <c r="A153" s="40"/>
      <c r="B153" s="2"/>
      <c r="C153" s="37"/>
      <c r="D153" s="37"/>
      <c r="E153" s="41"/>
      <c r="F153" s="42"/>
      <c r="G153" s="31"/>
    </row>
    <row r="154" spans="1:7" ht="12.75" customHeight="1">
      <c r="A154" s="317" t="s">
        <v>200</v>
      </c>
      <c r="B154" s="317"/>
      <c r="C154" s="317"/>
      <c r="D154" s="317"/>
      <c r="E154" s="317"/>
      <c r="F154" s="317"/>
      <c r="G154" s="317"/>
    </row>
    <row r="155" spans="1:7" ht="54.75" customHeight="1">
      <c r="A155" s="16" t="s">
        <v>19</v>
      </c>
      <c r="B155" s="16" t="s">
        <v>20</v>
      </c>
      <c r="C155" s="213" t="s">
        <v>233</v>
      </c>
      <c r="D155" s="131" t="s">
        <v>98</v>
      </c>
      <c r="E155" s="29" t="s">
        <v>6</v>
      </c>
      <c r="F155" s="16" t="s">
        <v>27</v>
      </c>
      <c r="G155" s="31"/>
    </row>
    <row r="156" spans="1:7" ht="12.75" customHeight="1">
      <c r="A156" s="16">
        <v>1</v>
      </c>
      <c r="B156" s="16">
        <v>2</v>
      </c>
      <c r="C156" s="16">
        <v>3</v>
      </c>
      <c r="D156" s="16">
        <v>4</v>
      </c>
      <c r="E156" s="16" t="s">
        <v>28</v>
      </c>
      <c r="F156" s="16">
        <v>6</v>
      </c>
      <c r="G156" s="31"/>
    </row>
    <row r="157" spans="1:8" ht="12.75" customHeight="1">
      <c r="A157" s="188">
        <v>1</v>
      </c>
      <c r="B157" s="280" t="s">
        <v>160</v>
      </c>
      <c r="C157" s="265">
        <v>58858</v>
      </c>
      <c r="D157" s="214">
        <v>45513</v>
      </c>
      <c r="E157" s="214">
        <f>D157-C157</f>
        <v>-13345</v>
      </c>
      <c r="F157" s="204">
        <f aca="true" t="shared" si="7" ref="F157:F191">E157/C157</f>
        <v>-0.22673213496890823</v>
      </c>
      <c r="G157" s="247"/>
      <c r="H157" s="190"/>
    </row>
    <row r="158" spans="1:8" ht="12.75" customHeight="1">
      <c r="A158" s="188">
        <v>2</v>
      </c>
      <c r="B158" s="280" t="s">
        <v>161</v>
      </c>
      <c r="C158" s="265">
        <v>90238</v>
      </c>
      <c r="D158" s="214">
        <v>56185</v>
      </c>
      <c r="E158" s="214">
        <f aca="true" t="shared" si="8" ref="E158:E191">D158-C158</f>
        <v>-34053</v>
      </c>
      <c r="F158" s="204">
        <f t="shared" si="7"/>
        <v>-0.37736873600922005</v>
      </c>
      <c r="G158" s="247"/>
      <c r="H158" s="190"/>
    </row>
    <row r="159" spans="1:8" ht="12.75" customHeight="1">
      <c r="A159" s="188">
        <v>3</v>
      </c>
      <c r="B159" s="280" t="s">
        <v>162</v>
      </c>
      <c r="C159" s="265">
        <v>81209</v>
      </c>
      <c r="D159" s="214">
        <v>70259</v>
      </c>
      <c r="E159" s="214">
        <f t="shared" si="8"/>
        <v>-10950</v>
      </c>
      <c r="F159" s="204">
        <f t="shared" si="7"/>
        <v>-0.13483727173096577</v>
      </c>
      <c r="G159" s="247"/>
      <c r="H159" s="190"/>
    </row>
    <row r="160" spans="1:8" ht="12.75" customHeight="1">
      <c r="A160" s="188">
        <v>4</v>
      </c>
      <c r="B160" s="280" t="s">
        <v>163</v>
      </c>
      <c r="C160" s="265">
        <v>70702</v>
      </c>
      <c r="D160" s="214">
        <v>62071</v>
      </c>
      <c r="E160" s="214">
        <f t="shared" si="8"/>
        <v>-8631</v>
      </c>
      <c r="F160" s="204">
        <f t="shared" si="7"/>
        <v>-0.12207575457554241</v>
      </c>
      <c r="G160" s="247"/>
      <c r="H160" s="190"/>
    </row>
    <row r="161" spans="1:8" ht="12.75" customHeight="1">
      <c r="A161" s="188">
        <v>5</v>
      </c>
      <c r="B161" s="280" t="s">
        <v>164</v>
      </c>
      <c r="C161" s="265">
        <v>76412</v>
      </c>
      <c r="D161" s="214">
        <v>65045</v>
      </c>
      <c r="E161" s="214">
        <f t="shared" si="8"/>
        <v>-11367</v>
      </c>
      <c r="F161" s="204">
        <f t="shared" si="7"/>
        <v>-0.14875935716903105</v>
      </c>
      <c r="G161" s="247"/>
      <c r="H161" s="190"/>
    </row>
    <row r="162" spans="1:7" s="190" customFormat="1" ht="12.75" customHeight="1">
      <c r="A162" s="188">
        <v>6</v>
      </c>
      <c r="B162" s="280" t="s">
        <v>165</v>
      </c>
      <c r="C162" s="265">
        <v>29937</v>
      </c>
      <c r="D162" s="214">
        <v>29243</v>
      </c>
      <c r="E162" s="214">
        <f t="shared" si="8"/>
        <v>-694</v>
      </c>
      <c r="F162" s="204">
        <f t="shared" si="7"/>
        <v>-0.02318201556602198</v>
      </c>
      <c r="G162" s="247"/>
    </row>
    <row r="163" spans="1:8" ht="12.75" customHeight="1">
      <c r="A163" s="188">
        <v>7</v>
      </c>
      <c r="B163" s="280" t="s">
        <v>166</v>
      </c>
      <c r="C163" s="265">
        <v>33727</v>
      </c>
      <c r="D163" s="214">
        <v>31721</v>
      </c>
      <c r="E163" s="214">
        <f t="shared" si="8"/>
        <v>-2006</v>
      </c>
      <c r="F163" s="204">
        <f t="shared" si="7"/>
        <v>-0.059477569899487055</v>
      </c>
      <c r="G163" s="247"/>
      <c r="H163" s="190"/>
    </row>
    <row r="164" spans="1:8" ht="12.75" customHeight="1">
      <c r="A164" s="188">
        <v>8</v>
      </c>
      <c r="B164" s="280" t="s">
        <v>167</v>
      </c>
      <c r="C164" s="265">
        <v>49843</v>
      </c>
      <c r="D164" s="214">
        <v>49335</v>
      </c>
      <c r="E164" s="214">
        <f t="shared" si="8"/>
        <v>-508</v>
      </c>
      <c r="F164" s="204">
        <f t="shared" si="7"/>
        <v>-0.010192002889071685</v>
      </c>
      <c r="G164" s="247"/>
      <c r="H164" s="190"/>
    </row>
    <row r="165" spans="1:8" ht="12.75" customHeight="1">
      <c r="A165" s="188">
        <v>9</v>
      </c>
      <c r="B165" s="280" t="s">
        <v>168</v>
      </c>
      <c r="C165" s="265">
        <v>41041</v>
      </c>
      <c r="D165" s="214">
        <v>40559</v>
      </c>
      <c r="E165" s="214">
        <f t="shared" si="8"/>
        <v>-482</v>
      </c>
      <c r="F165" s="204">
        <f t="shared" si="7"/>
        <v>-0.011744353207767842</v>
      </c>
      <c r="G165" s="247"/>
      <c r="H165" s="190"/>
    </row>
    <row r="166" spans="1:8" ht="12.75" customHeight="1">
      <c r="A166" s="188">
        <v>10</v>
      </c>
      <c r="B166" s="280" t="s">
        <v>169</v>
      </c>
      <c r="C166" s="265">
        <v>57805</v>
      </c>
      <c r="D166" s="214">
        <v>52351</v>
      </c>
      <c r="E166" s="214">
        <f t="shared" si="8"/>
        <v>-5454</v>
      </c>
      <c r="F166" s="204">
        <f t="shared" si="7"/>
        <v>-0.09435169967995848</v>
      </c>
      <c r="G166" s="247"/>
      <c r="H166" s="190"/>
    </row>
    <row r="167" spans="1:8" ht="12.75" customHeight="1">
      <c r="A167" s="188">
        <v>11</v>
      </c>
      <c r="B167" s="280" t="s">
        <v>170</v>
      </c>
      <c r="C167" s="265">
        <v>42244</v>
      </c>
      <c r="D167" s="214">
        <v>40584</v>
      </c>
      <c r="E167" s="214">
        <f t="shared" si="8"/>
        <v>-1660</v>
      </c>
      <c r="F167" s="204">
        <f t="shared" si="7"/>
        <v>-0.03929552125745668</v>
      </c>
      <c r="G167" s="247"/>
      <c r="H167" s="190"/>
    </row>
    <row r="168" spans="1:8" ht="12.75" customHeight="1">
      <c r="A168" s="188">
        <v>12</v>
      </c>
      <c r="B168" s="280" t="s">
        <v>171</v>
      </c>
      <c r="C168" s="265">
        <v>97183</v>
      </c>
      <c r="D168" s="214">
        <v>91311</v>
      </c>
      <c r="E168" s="214">
        <f t="shared" si="8"/>
        <v>-5872</v>
      </c>
      <c r="F168" s="204">
        <f t="shared" si="7"/>
        <v>-0.060422090283279994</v>
      </c>
      <c r="G168" s="247"/>
      <c r="H168" s="190"/>
    </row>
    <row r="169" spans="1:8" ht="12.75" customHeight="1">
      <c r="A169" s="188">
        <v>13</v>
      </c>
      <c r="B169" s="280" t="s">
        <v>172</v>
      </c>
      <c r="C169" s="265">
        <v>52173</v>
      </c>
      <c r="D169" s="214">
        <v>49090</v>
      </c>
      <c r="E169" s="214">
        <f t="shared" si="8"/>
        <v>-3083</v>
      </c>
      <c r="F169" s="204">
        <f t="shared" si="7"/>
        <v>-0.05909186744101355</v>
      </c>
      <c r="G169" s="247"/>
      <c r="H169" s="190"/>
    </row>
    <row r="170" spans="1:8" ht="12.75" customHeight="1">
      <c r="A170" s="188">
        <v>14</v>
      </c>
      <c r="B170" s="280" t="s">
        <v>173</v>
      </c>
      <c r="C170" s="265">
        <v>38307</v>
      </c>
      <c r="D170" s="214">
        <v>35284</v>
      </c>
      <c r="E170" s="214">
        <f t="shared" si="8"/>
        <v>-3023</v>
      </c>
      <c r="F170" s="204">
        <f t="shared" si="7"/>
        <v>-0.07891508079463283</v>
      </c>
      <c r="G170" s="247"/>
      <c r="H170" s="190"/>
    </row>
    <row r="171" spans="1:8" ht="12.75" customHeight="1">
      <c r="A171" s="188">
        <v>15</v>
      </c>
      <c r="B171" s="280" t="s">
        <v>174</v>
      </c>
      <c r="C171" s="265">
        <v>14294</v>
      </c>
      <c r="D171" s="214">
        <v>11896</v>
      </c>
      <c r="E171" s="214">
        <f t="shared" si="8"/>
        <v>-2398</v>
      </c>
      <c r="F171" s="204">
        <f t="shared" si="7"/>
        <v>-0.1677626976353715</v>
      </c>
      <c r="G171" s="247"/>
      <c r="H171" s="190"/>
    </row>
    <row r="172" spans="1:8" ht="12.75" customHeight="1">
      <c r="A172" s="188">
        <v>16</v>
      </c>
      <c r="B172" s="280" t="s">
        <v>175</v>
      </c>
      <c r="C172" s="265">
        <v>54089</v>
      </c>
      <c r="D172" s="214">
        <v>52334</v>
      </c>
      <c r="E172" s="214">
        <f t="shared" si="8"/>
        <v>-1755</v>
      </c>
      <c r="F172" s="204">
        <f t="shared" si="7"/>
        <v>-0.032446523322671894</v>
      </c>
      <c r="G172" s="247"/>
      <c r="H172" s="190"/>
    </row>
    <row r="173" spans="1:8" ht="12.75" customHeight="1">
      <c r="A173" s="188">
        <v>17</v>
      </c>
      <c r="B173" s="280" t="s">
        <v>176</v>
      </c>
      <c r="C173" s="265">
        <v>38721</v>
      </c>
      <c r="D173" s="214">
        <v>34256</v>
      </c>
      <c r="E173" s="214">
        <f t="shared" si="8"/>
        <v>-4465</v>
      </c>
      <c r="F173" s="204">
        <f t="shared" si="7"/>
        <v>-0.11531210454275458</v>
      </c>
      <c r="G173" s="247"/>
      <c r="H173" s="190"/>
    </row>
    <row r="174" spans="1:8" ht="12.75" customHeight="1">
      <c r="A174" s="188">
        <v>18</v>
      </c>
      <c r="B174" s="280" t="s">
        <v>177</v>
      </c>
      <c r="C174" s="265">
        <v>66262</v>
      </c>
      <c r="D174" s="214">
        <v>56740</v>
      </c>
      <c r="E174" s="214">
        <f t="shared" si="8"/>
        <v>-9522</v>
      </c>
      <c r="F174" s="204">
        <f t="shared" si="7"/>
        <v>-0.14370227279587094</v>
      </c>
      <c r="G174" s="247"/>
      <c r="H174" s="190"/>
    </row>
    <row r="175" spans="1:8" ht="12.75" customHeight="1">
      <c r="A175" s="188">
        <v>19</v>
      </c>
      <c r="B175" s="280" t="s">
        <v>178</v>
      </c>
      <c r="C175" s="265">
        <v>36543</v>
      </c>
      <c r="D175" s="214">
        <v>31153</v>
      </c>
      <c r="E175" s="214">
        <f aca="true" t="shared" si="9" ref="E175:E188">D175-C175</f>
        <v>-5390</v>
      </c>
      <c r="F175" s="204">
        <f aca="true" t="shared" si="10" ref="F175:F188">E175/C175</f>
        <v>-0.14749746873546232</v>
      </c>
      <c r="G175" s="247"/>
      <c r="H175" s="190"/>
    </row>
    <row r="176" spans="1:8" s="217" customFormat="1" ht="12.75" customHeight="1">
      <c r="A176" s="188">
        <v>20</v>
      </c>
      <c r="B176" s="280" t="s">
        <v>179</v>
      </c>
      <c r="C176" s="265">
        <v>94637</v>
      </c>
      <c r="D176" s="214">
        <v>76605</v>
      </c>
      <c r="E176" s="214">
        <f t="shared" si="9"/>
        <v>-18032</v>
      </c>
      <c r="F176" s="204">
        <f t="shared" si="10"/>
        <v>-0.19053858427464945</v>
      </c>
      <c r="G176" s="247"/>
      <c r="H176" s="190"/>
    </row>
    <row r="177" spans="1:8" s="217" customFormat="1" ht="12.75" customHeight="1">
      <c r="A177" s="188">
        <v>21</v>
      </c>
      <c r="B177" s="280" t="s">
        <v>180</v>
      </c>
      <c r="C177" s="265">
        <v>28608</v>
      </c>
      <c r="D177" s="214">
        <v>24432</v>
      </c>
      <c r="E177" s="214">
        <f t="shared" si="9"/>
        <v>-4176</v>
      </c>
      <c r="F177" s="204">
        <f t="shared" si="10"/>
        <v>-0.14597315436241612</v>
      </c>
      <c r="G177" s="247"/>
      <c r="H177" s="190"/>
    </row>
    <row r="178" spans="1:8" s="217" customFormat="1" ht="12.75" customHeight="1">
      <c r="A178" s="188">
        <v>22</v>
      </c>
      <c r="B178" s="280" t="s">
        <v>181</v>
      </c>
      <c r="C178" s="265">
        <v>44609</v>
      </c>
      <c r="D178" s="214">
        <v>40060</v>
      </c>
      <c r="E178" s="214">
        <f t="shared" si="9"/>
        <v>-4549</v>
      </c>
      <c r="F178" s="204">
        <f t="shared" si="10"/>
        <v>-0.10197493779282207</v>
      </c>
      <c r="G178" s="247"/>
      <c r="H178" s="190"/>
    </row>
    <row r="179" spans="1:8" s="217" customFormat="1" ht="12.75" customHeight="1">
      <c r="A179" s="188">
        <v>23</v>
      </c>
      <c r="B179" s="280" t="s">
        <v>182</v>
      </c>
      <c r="C179" s="265">
        <v>99466</v>
      </c>
      <c r="D179" s="214">
        <v>90793</v>
      </c>
      <c r="E179" s="214">
        <f t="shared" si="9"/>
        <v>-8673</v>
      </c>
      <c r="F179" s="204">
        <f t="shared" si="10"/>
        <v>-0.08719562463555386</v>
      </c>
      <c r="G179" s="247"/>
      <c r="H179" s="190"/>
    </row>
    <row r="180" spans="1:8" s="217" customFormat="1" ht="12.75" customHeight="1">
      <c r="A180" s="188">
        <v>24</v>
      </c>
      <c r="B180" s="280" t="s">
        <v>183</v>
      </c>
      <c r="C180" s="265">
        <v>66592</v>
      </c>
      <c r="D180" s="214">
        <v>59263</v>
      </c>
      <c r="E180" s="214">
        <f t="shared" si="9"/>
        <v>-7329</v>
      </c>
      <c r="F180" s="204">
        <f t="shared" si="10"/>
        <v>-0.11005826525708794</v>
      </c>
      <c r="G180" s="247"/>
      <c r="H180" s="190"/>
    </row>
    <row r="181" spans="1:8" s="217" customFormat="1" ht="12.75" customHeight="1">
      <c r="A181" s="188">
        <v>25</v>
      </c>
      <c r="B181" s="280" t="s">
        <v>184</v>
      </c>
      <c r="C181" s="265">
        <v>127588</v>
      </c>
      <c r="D181" s="214">
        <v>115686</v>
      </c>
      <c r="E181" s="214">
        <f t="shared" si="9"/>
        <v>-11902</v>
      </c>
      <c r="F181" s="204">
        <f t="shared" si="10"/>
        <v>-0.09328463491864439</v>
      </c>
      <c r="G181" s="247"/>
      <c r="H181" s="190"/>
    </row>
    <row r="182" spans="1:8" s="217" customFormat="1" ht="12.75" customHeight="1">
      <c r="A182" s="188">
        <v>26</v>
      </c>
      <c r="B182" s="280" t="s">
        <v>185</v>
      </c>
      <c r="C182" s="265">
        <v>173794</v>
      </c>
      <c r="D182" s="214">
        <v>155855</v>
      </c>
      <c r="E182" s="214">
        <f t="shared" si="9"/>
        <v>-17939</v>
      </c>
      <c r="F182" s="204">
        <f t="shared" si="10"/>
        <v>-0.10321990402430464</v>
      </c>
      <c r="G182" s="247"/>
      <c r="H182" s="190"/>
    </row>
    <row r="183" spans="1:8" s="217" customFormat="1" ht="12.75" customHeight="1">
      <c r="A183" s="188">
        <v>27</v>
      </c>
      <c r="B183" s="280" t="s">
        <v>186</v>
      </c>
      <c r="C183" s="265">
        <v>131901</v>
      </c>
      <c r="D183" s="214">
        <v>129899</v>
      </c>
      <c r="E183" s="214">
        <f t="shared" si="9"/>
        <v>-2002</v>
      </c>
      <c r="F183" s="204">
        <f t="shared" si="10"/>
        <v>-0.015178050204319907</v>
      </c>
      <c r="G183" s="247"/>
      <c r="H183" s="190"/>
    </row>
    <row r="184" spans="1:8" ht="12.75" customHeight="1">
      <c r="A184" s="188">
        <v>28</v>
      </c>
      <c r="B184" s="280" t="s">
        <v>187</v>
      </c>
      <c r="C184" s="265">
        <v>167761</v>
      </c>
      <c r="D184" s="214">
        <v>146105</v>
      </c>
      <c r="E184" s="214">
        <f t="shared" si="9"/>
        <v>-21656</v>
      </c>
      <c r="F184" s="204">
        <f t="shared" si="10"/>
        <v>-0.12908840552929465</v>
      </c>
      <c r="G184" s="247"/>
      <c r="H184" s="190"/>
    </row>
    <row r="185" spans="1:8" ht="12.75" customHeight="1">
      <c r="A185" s="188">
        <v>29</v>
      </c>
      <c r="B185" s="280" t="s">
        <v>188</v>
      </c>
      <c r="C185" s="265">
        <v>93003</v>
      </c>
      <c r="D185" s="214">
        <v>78379</v>
      </c>
      <c r="E185" s="214">
        <f t="shared" si="9"/>
        <v>-14624</v>
      </c>
      <c r="F185" s="204">
        <f t="shared" si="10"/>
        <v>-0.15724223949765062</v>
      </c>
      <c r="G185" s="247"/>
      <c r="H185" s="190"/>
    </row>
    <row r="186" spans="1:8" ht="12.75" customHeight="1">
      <c r="A186" s="188">
        <v>30</v>
      </c>
      <c r="B186" s="280" t="s">
        <v>189</v>
      </c>
      <c r="C186" s="265">
        <v>167927</v>
      </c>
      <c r="D186" s="214">
        <v>129223</v>
      </c>
      <c r="E186" s="214">
        <f t="shared" si="9"/>
        <v>-38704</v>
      </c>
      <c r="F186" s="204">
        <f t="shared" si="10"/>
        <v>-0.23048110190737642</v>
      </c>
      <c r="G186" s="247"/>
      <c r="H186" s="190"/>
    </row>
    <row r="187" spans="1:8" ht="12.75" customHeight="1">
      <c r="A187" s="188">
        <v>31</v>
      </c>
      <c r="B187" s="280" t="s">
        <v>190</v>
      </c>
      <c r="C187" s="265">
        <v>165725</v>
      </c>
      <c r="D187" s="214">
        <v>139805</v>
      </c>
      <c r="E187" s="214">
        <f t="shared" si="9"/>
        <v>-25920</v>
      </c>
      <c r="F187" s="204">
        <f t="shared" si="10"/>
        <v>-0.15640368079650022</v>
      </c>
      <c r="G187" s="247"/>
      <c r="H187" s="190"/>
    </row>
    <row r="188" spans="1:8" ht="12.75" customHeight="1">
      <c r="A188" s="188">
        <v>32</v>
      </c>
      <c r="B188" s="280" t="s">
        <v>191</v>
      </c>
      <c r="C188" s="265">
        <v>107707</v>
      </c>
      <c r="D188" s="214">
        <v>90625</v>
      </c>
      <c r="E188" s="214">
        <f t="shared" si="9"/>
        <v>-17082</v>
      </c>
      <c r="F188" s="204">
        <f t="shared" si="10"/>
        <v>-0.15859693427539528</v>
      </c>
      <c r="G188" s="247"/>
      <c r="H188" s="190"/>
    </row>
    <row r="189" spans="1:8" ht="12.75" customHeight="1">
      <c r="A189" s="188">
        <v>33</v>
      </c>
      <c r="B189" s="280" t="s">
        <v>192</v>
      </c>
      <c r="C189" s="265">
        <v>144787</v>
      </c>
      <c r="D189" s="214">
        <v>138172</v>
      </c>
      <c r="E189" s="214">
        <f t="shared" si="8"/>
        <v>-6615</v>
      </c>
      <c r="F189" s="204">
        <f t="shared" si="7"/>
        <v>-0.04568780346301809</v>
      </c>
      <c r="G189" s="247"/>
      <c r="H189" s="190"/>
    </row>
    <row r="190" spans="1:8" ht="12.75" customHeight="1">
      <c r="A190" s="188">
        <v>34</v>
      </c>
      <c r="B190" s="280" t="s">
        <v>193</v>
      </c>
      <c r="C190" s="265">
        <v>99445</v>
      </c>
      <c r="D190" s="214">
        <v>92326</v>
      </c>
      <c r="E190" s="214">
        <f t="shared" si="8"/>
        <v>-7119</v>
      </c>
      <c r="F190" s="204">
        <f t="shared" si="7"/>
        <v>-0.07158730956810297</v>
      </c>
      <c r="G190" s="247"/>
      <c r="H190" s="190"/>
    </row>
    <row r="191" spans="1:8" ht="12.75" customHeight="1">
      <c r="A191" s="34"/>
      <c r="B191" s="1" t="s">
        <v>26</v>
      </c>
      <c r="C191" s="216">
        <v>2743138</v>
      </c>
      <c r="D191" s="215">
        <v>2412158</v>
      </c>
      <c r="E191" s="266">
        <f t="shared" si="8"/>
        <v>-330980</v>
      </c>
      <c r="F191" s="142">
        <f t="shared" si="7"/>
        <v>-0.12065743684787276</v>
      </c>
      <c r="G191" s="31" t="s">
        <v>11</v>
      </c>
      <c r="H191" s="10" t="s">
        <v>11</v>
      </c>
    </row>
    <row r="192" spans="1:7" ht="12.75" customHeight="1">
      <c r="A192" s="25"/>
      <c r="B192" s="36"/>
      <c r="C192" s="37"/>
      <c r="D192" s="37"/>
      <c r="E192" s="37"/>
      <c r="F192" s="38"/>
      <c r="G192" s="31"/>
    </row>
    <row r="193" spans="1:7" ht="20.25" customHeight="1">
      <c r="A193" s="318" t="s">
        <v>201</v>
      </c>
      <c r="B193" s="318"/>
      <c r="C193" s="318"/>
      <c r="D193" s="318"/>
      <c r="E193" s="318"/>
      <c r="F193" s="318"/>
      <c r="G193" s="31"/>
    </row>
    <row r="194" spans="1:7" ht="63" customHeight="1">
      <c r="A194" s="16" t="s">
        <v>19</v>
      </c>
      <c r="B194" s="16" t="s">
        <v>20</v>
      </c>
      <c r="C194" s="213" t="s">
        <v>233</v>
      </c>
      <c r="D194" s="16" t="s">
        <v>98</v>
      </c>
      <c r="E194" s="29" t="s">
        <v>6</v>
      </c>
      <c r="F194" s="16" t="s">
        <v>27</v>
      </c>
      <c r="G194" s="31"/>
    </row>
    <row r="195" spans="1:7" ht="12.75" customHeight="1">
      <c r="A195" s="16">
        <v>1</v>
      </c>
      <c r="B195" s="16">
        <v>2</v>
      </c>
      <c r="C195" s="16">
        <v>3</v>
      </c>
      <c r="D195" s="16">
        <v>4</v>
      </c>
      <c r="E195" s="16" t="s">
        <v>28</v>
      </c>
      <c r="F195" s="16">
        <v>6</v>
      </c>
      <c r="G195" s="31"/>
    </row>
    <row r="196" spans="1:7" ht="12.75" customHeight="1">
      <c r="A196" s="188">
        <v>1</v>
      </c>
      <c r="B196" s="280" t="s">
        <v>160</v>
      </c>
      <c r="C196" s="265">
        <v>43391</v>
      </c>
      <c r="D196" s="214">
        <v>34822</v>
      </c>
      <c r="E196" s="214">
        <f>D196-C196</f>
        <v>-8569</v>
      </c>
      <c r="F196" s="204">
        <f aca="true" t="shared" si="11" ref="F196:F230">E196/C196</f>
        <v>-0.19748334908160678</v>
      </c>
      <c r="G196" s="31"/>
    </row>
    <row r="197" spans="1:7" ht="12.75" customHeight="1">
      <c r="A197" s="188">
        <v>2</v>
      </c>
      <c r="B197" s="280" t="s">
        <v>161</v>
      </c>
      <c r="C197" s="265">
        <v>61115</v>
      </c>
      <c r="D197" s="214">
        <v>52715</v>
      </c>
      <c r="E197" s="214">
        <f aca="true" t="shared" si="12" ref="E197:E230">D197-C197</f>
        <v>-8400</v>
      </c>
      <c r="F197" s="204">
        <f t="shared" si="11"/>
        <v>-0.13744579890370612</v>
      </c>
      <c r="G197" s="31"/>
    </row>
    <row r="198" spans="1:7" ht="12.75" customHeight="1">
      <c r="A198" s="188">
        <v>3</v>
      </c>
      <c r="B198" s="280" t="s">
        <v>162</v>
      </c>
      <c r="C198" s="265">
        <v>51539</v>
      </c>
      <c r="D198" s="214">
        <v>50768</v>
      </c>
      <c r="E198" s="214">
        <f t="shared" si="12"/>
        <v>-771</v>
      </c>
      <c r="F198" s="204">
        <f t="shared" si="11"/>
        <v>-0.014959545198781505</v>
      </c>
      <c r="G198" s="31"/>
    </row>
    <row r="199" spans="1:7" ht="12.75" customHeight="1">
      <c r="A199" s="188">
        <v>4</v>
      </c>
      <c r="B199" s="280" t="s">
        <v>163</v>
      </c>
      <c r="C199" s="265">
        <v>46808</v>
      </c>
      <c r="D199" s="214">
        <v>40797</v>
      </c>
      <c r="E199" s="214">
        <f t="shared" si="12"/>
        <v>-6011</v>
      </c>
      <c r="F199" s="204">
        <f t="shared" si="11"/>
        <v>-0.12841821910784482</v>
      </c>
      <c r="G199" s="31"/>
    </row>
    <row r="200" spans="1:7" ht="12.75" customHeight="1">
      <c r="A200" s="188">
        <v>5</v>
      </c>
      <c r="B200" s="280" t="s">
        <v>164</v>
      </c>
      <c r="C200" s="265">
        <v>48118</v>
      </c>
      <c r="D200" s="214">
        <v>40519</v>
      </c>
      <c r="E200" s="214">
        <f t="shared" si="12"/>
        <v>-7599</v>
      </c>
      <c r="F200" s="204">
        <f t="shared" si="11"/>
        <v>-0.15792426950413566</v>
      </c>
      <c r="G200" s="31" t="s">
        <v>11</v>
      </c>
    </row>
    <row r="201" spans="1:7" s="190" customFormat="1" ht="12.75" customHeight="1">
      <c r="A201" s="188">
        <v>6</v>
      </c>
      <c r="B201" s="280" t="s">
        <v>165</v>
      </c>
      <c r="C201" s="265">
        <v>22452</v>
      </c>
      <c r="D201" s="214">
        <v>21500</v>
      </c>
      <c r="E201" s="214">
        <f t="shared" si="12"/>
        <v>-952</v>
      </c>
      <c r="F201" s="204">
        <f t="shared" si="11"/>
        <v>-0.04240156778906111</v>
      </c>
      <c r="G201" s="247"/>
    </row>
    <row r="202" spans="1:7" ht="12.75" customHeight="1">
      <c r="A202" s="188">
        <v>7</v>
      </c>
      <c r="B202" s="280" t="s">
        <v>166</v>
      </c>
      <c r="C202" s="265">
        <v>24464</v>
      </c>
      <c r="D202" s="214">
        <v>19334</v>
      </c>
      <c r="E202" s="214">
        <f t="shared" si="12"/>
        <v>-5130</v>
      </c>
      <c r="F202" s="204">
        <f t="shared" si="11"/>
        <v>-0.20969587965990844</v>
      </c>
      <c r="G202" s="31"/>
    </row>
    <row r="203" spans="1:7" ht="12.75" customHeight="1">
      <c r="A203" s="188">
        <v>8</v>
      </c>
      <c r="B203" s="280" t="s">
        <v>167</v>
      </c>
      <c r="C203" s="265">
        <v>34332</v>
      </c>
      <c r="D203" s="214">
        <v>33910</v>
      </c>
      <c r="E203" s="214">
        <f t="shared" si="12"/>
        <v>-422</v>
      </c>
      <c r="F203" s="204">
        <f t="shared" si="11"/>
        <v>-0.012291739485028545</v>
      </c>
      <c r="G203" s="31"/>
    </row>
    <row r="204" spans="1:7" ht="12.75" customHeight="1">
      <c r="A204" s="188">
        <v>9</v>
      </c>
      <c r="B204" s="280" t="s">
        <v>168</v>
      </c>
      <c r="C204" s="265">
        <v>28506</v>
      </c>
      <c r="D204" s="214">
        <v>28095</v>
      </c>
      <c r="E204" s="214">
        <f t="shared" si="12"/>
        <v>-411</v>
      </c>
      <c r="F204" s="204">
        <f t="shared" si="11"/>
        <v>-0.01441801725952431</v>
      </c>
      <c r="G204" s="31"/>
    </row>
    <row r="205" spans="1:9" ht="12.75" customHeight="1">
      <c r="A205" s="188">
        <v>10</v>
      </c>
      <c r="B205" s="280" t="s">
        <v>169</v>
      </c>
      <c r="C205" s="265">
        <v>44432</v>
      </c>
      <c r="D205" s="214">
        <v>41063</v>
      </c>
      <c r="E205" s="214">
        <f t="shared" si="12"/>
        <v>-3369</v>
      </c>
      <c r="F205" s="204">
        <f t="shared" si="11"/>
        <v>-0.07582373064458048</v>
      </c>
      <c r="G205" s="31"/>
      <c r="I205" s="10" t="s">
        <v>11</v>
      </c>
    </row>
    <row r="206" spans="1:7" ht="12.75" customHeight="1">
      <c r="A206" s="188">
        <v>11</v>
      </c>
      <c r="B206" s="280" t="s">
        <v>170</v>
      </c>
      <c r="C206" s="265">
        <v>26773</v>
      </c>
      <c r="D206" s="214">
        <v>25230</v>
      </c>
      <c r="E206" s="214">
        <f t="shared" si="12"/>
        <v>-1543</v>
      </c>
      <c r="F206" s="204">
        <f t="shared" si="11"/>
        <v>-0.057632689650020545</v>
      </c>
      <c r="G206" s="31"/>
    </row>
    <row r="207" spans="1:7" s="190" customFormat="1" ht="12.75" customHeight="1">
      <c r="A207" s="188">
        <v>12</v>
      </c>
      <c r="B207" s="280" t="s">
        <v>171</v>
      </c>
      <c r="C207" s="265">
        <v>72372</v>
      </c>
      <c r="D207" s="214">
        <v>64712</v>
      </c>
      <c r="E207" s="214">
        <f t="shared" si="12"/>
        <v>-7660</v>
      </c>
      <c r="F207" s="204">
        <f t="shared" si="11"/>
        <v>-0.10584203835737578</v>
      </c>
      <c r="G207" s="247"/>
    </row>
    <row r="208" spans="1:7" ht="12.75" customHeight="1">
      <c r="A208" s="188">
        <v>13</v>
      </c>
      <c r="B208" s="280" t="s">
        <v>172</v>
      </c>
      <c r="C208" s="265">
        <v>36845</v>
      </c>
      <c r="D208" s="214">
        <v>32583</v>
      </c>
      <c r="E208" s="214">
        <f t="shared" si="12"/>
        <v>-4262</v>
      </c>
      <c r="F208" s="204">
        <f t="shared" si="11"/>
        <v>-0.11567376848961868</v>
      </c>
      <c r="G208" s="31"/>
    </row>
    <row r="209" spans="1:7" ht="12.75" customHeight="1">
      <c r="A209" s="188">
        <v>14</v>
      </c>
      <c r="B209" s="280" t="s">
        <v>173</v>
      </c>
      <c r="C209" s="265">
        <v>26447</v>
      </c>
      <c r="D209" s="214">
        <v>23309</v>
      </c>
      <c r="E209" s="214">
        <f t="shared" si="12"/>
        <v>-3138</v>
      </c>
      <c r="F209" s="204">
        <f t="shared" si="11"/>
        <v>-0.11865239913789843</v>
      </c>
      <c r="G209" s="31"/>
    </row>
    <row r="210" spans="1:7" ht="12.75" customHeight="1">
      <c r="A210" s="188">
        <v>15</v>
      </c>
      <c r="B210" s="280" t="s">
        <v>174</v>
      </c>
      <c r="C210" s="265">
        <v>10992</v>
      </c>
      <c r="D210" s="214">
        <v>8983</v>
      </c>
      <c r="E210" s="214">
        <f t="shared" si="12"/>
        <v>-2009</v>
      </c>
      <c r="F210" s="204">
        <f t="shared" si="11"/>
        <v>-0.18276928675400292</v>
      </c>
      <c r="G210" s="31"/>
    </row>
    <row r="211" spans="1:7" ht="12.75" customHeight="1">
      <c r="A211" s="188">
        <v>16</v>
      </c>
      <c r="B211" s="280" t="s">
        <v>175</v>
      </c>
      <c r="C211" s="265">
        <v>37294</v>
      </c>
      <c r="D211" s="214">
        <v>36616</v>
      </c>
      <c r="E211" s="214">
        <f t="shared" si="12"/>
        <v>-678</v>
      </c>
      <c r="F211" s="204">
        <f t="shared" si="11"/>
        <v>-0.018179868075293613</v>
      </c>
      <c r="G211" s="31"/>
    </row>
    <row r="212" spans="1:7" ht="12.75" customHeight="1">
      <c r="A212" s="188">
        <v>17</v>
      </c>
      <c r="B212" s="280" t="s">
        <v>176</v>
      </c>
      <c r="C212" s="265">
        <v>25679</v>
      </c>
      <c r="D212" s="214">
        <v>21114</v>
      </c>
      <c r="E212" s="214">
        <f t="shared" si="12"/>
        <v>-4565</v>
      </c>
      <c r="F212" s="204">
        <f t="shared" si="11"/>
        <v>-0.17777172008255773</v>
      </c>
      <c r="G212" s="31"/>
    </row>
    <row r="213" spans="1:7" ht="12.75" customHeight="1">
      <c r="A213" s="188">
        <v>18</v>
      </c>
      <c r="B213" s="280" t="s">
        <v>177</v>
      </c>
      <c r="C213" s="265">
        <v>48055</v>
      </c>
      <c r="D213" s="214">
        <v>40804</v>
      </c>
      <c r="E213" s="214">
        <f aca="true" t="shared" si="13" ref="E213:E228">D213-C213</f>
        <v>-7251</v>
      </c>
      <c r="F213" s="204">
        <f aca="true" t="shared" si="14" ref="F213:F228">E213/C213</f>
        <v>-0.15088960566018103</v>
      </c>
      <c r="G213" s="31"/>
    </row>
    <row r="214" spans="1:7" ht="12.75" customHeight="1">
      <c r="A214" s="188">
        <v>19</v>
      </c>
      <c r="B214" s="280" t="s">
        <v>178</v>
      </c>
      <c r="C214" s="265">
        <v>26208</v>
      </c>
      <c r="D214" s="214">
        <v>21708</v>
      </c>
      <c r="E214" s="214">
        <f t="shared" si="13"/>
        <v>-4500</v>
      </c>
      <c r="F214" s="204">
        <f t="shared" si="14"/>
        <v>-0.1717032967032967</v>
      </c>
      <c r="G214" s="31"/>
    </row>
    <row r="215" spans="1:7" ht="12.75" customHeight="1">
      <c r="A215" s="188">
        <v>20</v>
      </c>
      <c r="B215" s="280" t="s">
        <v>179</v>
      </c>
      <c r="C215" s="265">
        <v>63395</v>
      </c>
      <c r="D215" s="214">
        <v>49012</v>
      </c>
      <c r="E215" s="214">
        <f t="shared" si="13"/>
        <v>-14383</v>
      </c>
      <c r="F215" s="204">
        <f t="shared" si="14"/>
        <v>-0.22687909141099455</v>
      </c>
      <c r="G215" s="31"/>
    </row>
    <row r="216" spans="1:7" ht="12.75" customHeight="1">
      <c r="A216" s="188">
        <v>21</v>
      </c>
      <c r="B216" s="280" t="s">
        <v>180</v>
      </c>
      <c r="C216" s="265">
        <v>20021</v>
      </c>
      <c r="D216" s="214">
        <v>16018</v>
      </c>
      <c r="E216" s="214">
        <f t="shared" si="13"/>
        <v>-4003</v>
      </c>
      <c r="F216" s="204">
        <f t="shared" si="14"/>
        <v>-0.1999400629339194</v>
      </c>
      <c r="G216" s="31"/>
    </row>
    <row r="217" spans="1:7" ht="12.75" customHeight="1">
      <c r="A217" s="188">
        <v>22</v>
      </c>
      <c r="B217" s="280" t="s">
        <v>181</v>
      </c>
      <c r="C217" s="265">
        <v>26772</v>
      </c>
      <c r="D217" s="214">
        <v>24961</v>
      </c>
      <c r="E217" s="214">
        <f t="shared" si="13"/>
        <v>-1811</v>
      </c>
      <c r="F217" s="204">
        <f t="shared" si="14"/>
        <v>-0.0676453010608098</v>
      </c>
      <c r="G217" s="31"/>
    </row>
    <row r="218" spans="1:7" ht="12.75" customHeight="1">
      <c r="A218" s="188">
        <v>23</v>
      </c>
      <c r="B218" s="280" t="s">
        <v>182</v>
      </c>
      <c r="C218" s="265">
        <v>59551</v>
      </c>
      <c r="D218" s="214">
        <v>54795</v>
      </c>
      <c r="E218" s="214">
        <f t="shared" si="13"/>
        <v>-4756</v>
      </c>
      <c r="F218" s="204">
        <f t="shared" si="14"/>
        <v>-0.07986431797954695</v>
      </c>
      <c r="G218" s="31"/>
    </row>
    <row r="219" spans="1:7" ht="12.75" customHeight="1">
      <c r="A219" s="188">
        <v>24</v>
      </c>
      <c r="B219" s="280" t="s">
        <v>183</v>
      </c>
      <c r="C219" s="265">
        <v>40485</v>
      </c>
      <c r="D219" s="214">
        <v>35242</v>
      </c>
      <c r="E219" s="214">
        <f t="shared" si="13"/>
        <v>-5243</v>
      </c>
      <c r="F219" s="204">
        <f t="shared" si="14"/>
        <v>-0.12950475484747437</v>
      </c>
      <c r="G219" s="31"/>
    </row>
    <row r="220" spans="1:7" ht="12.75" customHeight="1">
      <c r="A220" s="188">
        <v>25</v>
      </c>
      <c r="B220" s="280" t="s">
        <v>184</v>
      </c>
      <c r="C220" s="265">
        <v>82390</v>
      </c>
      <c r="D220" s="214">
        <v>70540</v>
      </c>
      <c r="E220" s="214">
        <f t="shared" si="13"/>
        <v>-11850</v>
      </c>
      <c r="F220" s="204">
        <f t="shared" si="14"/>
        <v>-0.14382813448234008</v>
      </c>
      <c r="G220" s="31"/>
    </row>
    <row r="221" spans="1:7" ht="12.75" customHeight="1">
      <c r="A221" s="188">
        <v>26</v>
      </c>
      <c r="B221" s="280" t="s">
        <v>185</v>
      </c>
      <c r="C221" s="265">
        <v>111613</v>
      </c>
      <c r="D221" s="214">
        <v>103976</v>
      </c>
      <c r="E221" s="214">
        <f t="shared" si="13"/>
        <v>-7637</v>
      </c>
      <c r="F221" s="204">
        <f t="shared" si="14"/>
        <v>-0.06842392911220019</v>
      </c>
      <c r="G221" s="31"/>
    </row>
    <row r="222" spans="1:7" ht="12.75" customHeight="1">
      <c r="A222" s="188">
        <v>27</v>
      </c>
      <c r="B222" s="280" t="s">
        <v>186</v>
      </c>
      <c r="C222" s="265">
        <v>85763</v>
      </c>
      <c r="D222" s="214">
        <v>79345</v>
      </c>
      <c r="E222" s="214">
        <f t="shared" si="13"/>
        <v>-6418</v>
      </c>
      <c r="F222" s="204">
        <f t="shared" si="14"/>
        <v>-0.07483413593274489</v>
      </c>
      <c r="G222" s="31"/>
    </row>
    <row r="223" spans="1:7" ht="12.75" customHeight="1">
      <c r="A223" s="188">
        <v>28</v>
      </c>
      <c r="B223" s="280" t="s">
        <v>187</v>
      </c>
      <c r="C223" s="265">
        <v>102425</v>
      </c>
      <c r="D223" s="214">
        <v>100354</v>
      </c>
      <c r="E223" s="214">
        <f t="shared" si="13"/>
        <v>-2071</v>
      </c>
      <c r="F223" s="204">
        <f t="shared" si="14"/>
        <v>-0.02021967293141323</v>
      </c>
      <c r="G223" s="31"/>
    </row>
    <row r="224" spans="1:7" ht="12.75" customHeight="1">
      <c r="A224" s="188">
        <v>29</v>
      </c>
      <c r="B224" s="280" t="s">
        <v>188</v>
      </c>
      <c r="C224" s="265">
        <v>58280</v>
      </c>
      <c r="D224" s="214">
        <v>50246</v>
      </c>
      <c r="E224" s="214">
        <f t="shared" si="13"/>
        <v>-8034</v>
      </c>
      <c r="F224" s="204">
        <f t="shared" si="14"/>
        <v>-0.13785175017158546</v>
      </c>
      <c r="G224" s="31"/>
    </row>
    <row r="225" spans="1:7" ht="12.75" customHeight="1">
      <c r="A225" s="188">
        <v>30</v>
      </c>
      <c r="B225" s="280" t="s">
        <v>189</v>
      </c>
      <c r="C225" s="265">
        <v>105421</v>
      </c>
      <c r="D225" s="214">
        <v>97396</v>
      </c>
      <c r="E225" s="214">
        <f t="shared" si="13"/>
        <v>-8025</v>
      </c>
      <c r="F225" s="204">
        <f t="shared" si="14"/>
        <v>-0.07612335303212832</v>
      </c>
      <c r="G225" s="31"/>
    </row>
    <row r="226" spans="1:7" ht="12.75" customHeight="1">
      <c r="A226" s="188">
        <v>31</v>
      </c>
      <c r="B226" s="280" t="s">
        <v>190</v>
      </c>
      <c r="C226" s="265">
        <v>97217</v>
      </c>
      <c r="D226" s="214">
        <v>93576</v>
      </c>
      <c r="E226" s="214">
        <f t="shared" si="13"/>
        <v>-3641</v>
      </c>
      <c r="F226" s="204">
        <f t="shared" si="14"/>
        <v>-0.03745229743769094</v>
      </c>
      <c r="G226" s="31"/>
    </row>
    <row r="227" spans="1:7" ht="12.75" customHeight="1">
      <c r="A227" s="188">
        <v>32</v>
      </c>
      <c r="B227" s="280" t="s">
        <v>191</v>
      </c>
      <c r="C227" s="265">
        <v>63358</v>
      </c>
      <c r="D227" s="214">
        <v>55076</v>
      </c>
      <c r="E227" s="214">
        <f t="shared" si="13"/>
        <v>-8282</v>
      </c>
      <c r="F227" s="204">
        <f t="shared" si="14"/>
        <v>-0.13071751002241233</v>
      </c>
      <c r="G227" s="31"/>
    </row>
    <row r="228" spans="1:7" ht="12.75" customHeight="1">
      <c r="A228" s="188">
        <v>33</v>
      </c>
      <c r="B228" s="280" t="s">
        <v>192</v>
      </c>
      <c r="C228" s="265">
        <v>81083</v>
      </c>
      <c r="D228" s="214">
        <v>79604</v>
      </c>
      <c r="E228" s="214">
        <f t="shared" si="13"/>
        <v>-1479</v>
      </c>
      <c r="F228" s="204">
        <f t="shared" si="14"/>
        <v>-0.01824056830655008</v>
      </c>
      <c r="G228" s="31"/>
    </row>
    <row r="229" spans="1:7" ht="12.75" customHeight="1">
      <c r="A229" s="188">
        <v>34</v>
      </c>
      <c r="B229" s="280" t="s">
        <v>193</v>
      </c>
      <c r="C229" s="265">
        <v>54946</v>
      </c>
      <c r="D229" s="214">
        <v>47356</v>
      </c>
      <c r="E229" s="214">
        <f t="shared" si="12"/>
        <v>-7590</v>
      </c>
      <c r="F229" s="204">
        <f t="shared" si="11"/>
        <v>-0.13813562406726604</v>
      </c>
      <c r="G229" s="31"/>
    </row>
    <row r="230" spans="1:7" ht="12.75" customHeight="1">
      <c r="A230" s="34"/>
      <c r="B230" s="1" t="s">
        <v>26</v>
      </c>
      <c r="C230" s="216">
        <v>1768542</v>
      </c>
      <c r="D230" s="215">
        <v>1596079</v>
      </c>
      <c r="E230" s="266">
        <f t="shared" si="12"/>
        <v>-172463</v>
      </c>
      <c r="F230" s="142">
        <f t="shared" si="11"/>
        <v>-0.09751705076837304</v>
      </c>
      <c r="G230" s="31"/>
    </row>
    <row r="231" spans="1:7" ht="12.75" customHeight="1">
      <c r="A231" s="40"/>
      <c r="B231" s="2"/>
      <c r="C231" s="44"/>
      <c r="D231" s="45"/>
      <c r="E231" s="46"/>
      <c r="F231" s="38"/>
      <c r="G231" s="31"/>
    </row>
    <row r="232" spans="1:7" ht="12.75" customHeight="1">
      <c r="A232" s="25"/>
      <c r="B232" s="32"/>
      <c r="C232" s="32"/>
      <c r="D232" s="32"/>
      <c r="E232" s="32"/>
      <c r="G232" s="31"/>
    </row>
    <row r="233" spans="1:7" ht="12.75" customHeight="1">
      <c r="A233" s="316" t="s">
        <v>202</v>
      </c>
      <c r="B233" s="316"/>
      <c r="C233" s="316"/>
      <c r="D233" s="316"/>
      <c r="E233" s="316"/>
      <c r="F233" s="316"/>
      <c r="G233" s="316"/>
    </row>
    <row r="234" spans="1:7" ht="69.75" customHeight="1">
      <c r="A234" s="16" t="s">
        <v>19</v>
      </c>
      <c r="B234" s="16" t="s">
        <v>20</v>
      </c>
      <c r="C234" s="16" t="s">
        <v>215</v>
      </c>
      <c r="D234" s="16" t="s">
        <v>98</v>
      </c>
      <c r="E234" s="29" t="s">
        <v>6</v>
      </c>
      <c r="F234" s="16" t="s">
        <v>27</v>
      </c>
      <c r="G234" s="31"/>
    </row>
    <row r="235" spans="1:7" ht="12.75" customHeight="1">
      <c r="A235" s="16">
        <v>1</v>
      </c>
      <c r="B235" s="16">
        <v>2</v>
      </c>
      <c r="C235" s="16">
        <v>3</v>
      </c>
      <c r="D235" s="16">
        <v>4</v>
      </c>
      <c r="E235" s="16" t="s">
        <v>28</v>
      </c>
      <c r="F235" s="16">
        <v>6</v>
      </c>
      <c r="G235" s="31"/>
    </row>
    <row r="236" spans="1:7" ht="12.75" customHeight="1">
      <c r="A236" s="188">
        <v>1</v>
      </c>
      <c r="B236" s="280" t="s">
        <v>160</v>
      </c>
      <c r="C236" s="218">
        <v>53047</v>
      </c>
      <c r="D236" s="214">
        <v>45513</v>
      </c>
      <c r="E236" s="218">
        <f aca="true" t="shared" si="15" ref="E236:E249">D236-C236</f>
        <v>-7534</v>
      </c>
      <c r="F236" s="143">
        <f aca="true" t="shared" si="16" ref="F236:F249">E236/C236</f>
        <v>-0.1420249967010387</v>
      </c>
      <c r="G236" s="31"/>
    </row>
    <row r="237" spans="1:7" ht="12.75" customHeight="1">
      <c r="A237" s="188">
        <v>2</v>
      </c>
      <c r="B237" s="280" t="s">
        <v>161</v>
      </c>
      <c r="C237" s="218">
        <v>74939</v>
      </c>
      <c r="D237" s="214">
        <v>56185</v>
      </c>
      <c r="E237" s="218">
        <f t="shared" si="15"/>
        <v>-18754</v>
      </c>
      <c r="F237" s="143">
        <f t="shared" si="16"/>
        <v>-0.25025687559214826</v>
      </c>
      <c r="G237" s="31"/>
    </row>
    <row r="238" spans="1:7" ht="12.75" customHeight="1">
      <c r="A238" s="188">
        <v>3</v>
      </c>
      <c r="B238" s="280" t="s">
        <v>162</v>
      </c>
      <c r="C238" s="218">
        <v>74142</v>
      </c>
      <c r="D238" s="214">
        <v>70259</v>
      </c>
      <c r="E238" s="218">
        <f t="shared" si="15"/>
        <v>-3883</v>
      </c>
      <c r="F238" s="143">
        <f t="shared" si="16"/>
        <v>-0.052372474440937664</v>
      </c>
      <c r="G238" s="31"/>
    </row>
    <row r="239" spans="1:7" ht="12.75" customHeight="1">
      <c r="A239" s="188">
        <v>4</v>
      </c>
      <c r="B239" s="280" t="s">
        <v>163</v>
      </c>
      <c r="C239" s="218">
        <v>60808</v>
      </c>
      <c r="D239" s="214">
        <v>62071</v>
      </c>
      <c r="E239" s="218">
        <f t="shared" si="15"/>
        <v>1263</v>
      </c>
      <c r="F239" s="143">
        <f t="shared" si="16"/>
        <v>0.02077029338244968</v>
      </c>
      <c r="G239" s="31"/>
    </row>
    <row r="240" spans="1:7" ht="12.75" customHeight="1">
      <c r="A240" s="188">
        <v>5</v>
      </c>
      <c r="B240" s="280" t="s">
        <v>164</v>
      </c>
      <c r="C240" s="218">
        <v>69411</v>
      </c>
      <c r="D240" s="214">
        <v>65045</v>
      </c>
      <c r="E240" s="218">
        <f t="shared" si="15"/>
        <v>-4366</v>
      </c>
      <c r="F240" s="143">
        <f t="shared" si="16"/>
        <v>-0.06290069297373616</v>
      </c>
      <c r="G240" s="31"/>
    </row>
    <row r="241" spans="1:7" ht="12.75" customHeight="1">
      <c r="A241" s="188">
        <v>6</v>
      </c>
      <c r="B241" s="280" t="s">
        <v>165</v>
      </c>
      <c r="C241" s="218">
        <v>29334</v>
      </c>
      <c r="D241" s="214">
        <v>29243</v>
      </c>
      <c r="E241" s="218">
        <f t="shared" si="15"/>
        <v>-91</v>
      </c>
      <c r="F241" s="143">
        <f t="shared" si="16"/>
        <v>-0.0031022022226767573</v>
      </c>
      <c r="G241" s="31"/>
    </row>
    <row r="242" spans="1:7" ht="12.75" customHeight="1">
      <c r="A242" s="188">
        <v>7</v>
      </c>
      <c r="B242" s="280" t="s">
        <v>166</v>
      </c>
      <c r="C242" s="218">
        <v>32810</v>
      </c>
      <c r="D242" s="214">
        <v>31721</v>
      </c>
      <c r="E242" s="218">
        <f t="shared" si="15"/>
        <v>-1089</v>
      </c>
      <c r="F242" s="143">
        <f t="shared" si="16"/>
        <v>-0.03319110027430661</v>
      </c>
      <c r="G242" s="31"/>
    </row>
    <row r="243" spans="1:7" ht="12.75" customHeight="1">
      <c r="A243" s="188">
        <v>8</v>
      </c>
      <c r="B243" s="280" t="s">
        <v>167</v>
      </c>
      <c r="C243" s="218">
        <v>51010</v>
      </c>
      <c r="D243" s="214">
        <v>49335</v>
      </c>
      <c r="E243" s="218">
        <f t="shared" si="15"/>
        <v>-1675</v>
      </c>
      <c r="F243" s="143">
        <f t="shared" si="16"/>
        <v>-0.03283669868653205</v>
      </c>
      <c r="G243" s="31"/>
    </row>
    <row r="244" spans="1:8" ht="12.75" customHeight="1">
      <c r="A244" s="188">
        <v>9</v>
      </c>
      <c r="B244" s="280" t="s">
        <v>168</v>
      </c>
      <c r="C244" s="218">
        <v>43755</v>
      </c>
      <c r="D244" s="214">
        <v>40559</v>
      </c>
      <c r="E244" s="218">
        <f t="shared" si="15"/>
        <v>-3196</v>
      </c>
      <c r="F244" s="143">
        <f t="shared" si="16"/>
        <v>-0.07304308079076677</v>
      </c>
      <c r="G244" s="31"/>
      <c r="H244" s="10" t="s">
        <v>11</v>
      </c>
    </row>
    <row r="245" spans="1:7" ht="12.75" customHeight="1">
      <c r="A245" s="188">
        <v>10</v>
      </c>
      <c r="B245" s="280" t="s">
        <v>169</v>
      </c>
      <c r="C245" s="218">
        <v>56298</v>
      </c>
      <c r="D245" s="214">
        <v>52351</v>
      </c>
      <c r="E245" s="218">
        <f t="shared" si="15"/>
        <v>-3947</v>
      </c>
      <c r="F245" s="143">
        <f t="shared" si="16"/>
        <v>-0.07010906248889837</v>
      </c>
      <c r="G245" s="31"/>
    </row>
    <row r="246" spans="1:7" ht="12.75" customHeight="1">
      <c r="A246" s="188">
        <v>11</v>
      </c>
      <c r="B246" s="280" t="s">
        <v>170</v>
      </c>
      <c r="C246" s="218">
        <v>42596</v>
      </c>
      <c r="D246" s="214">
        <v>40584</v>
      </c>
      <c r="E246" s="218">
        <f t="shared" si="15"/>
        <v>-2012</v>
      </c>
      <c r="F246" s="143">
        <f t="shared" si="16"/>
        <v>-0.04723448211099634</v>
      </c>
      <c r="G246" s="31"/>
    </row>
    <row r="247" spans="1:7" ht="12.75" customHeight="1">
      <c r="A247" s="188">
        <v>12</v>
      </c>
      <c r="B247" s="280" t="s">
        <v>171</v>
      </c>
      <c r="C247" s="218">
        <v>97906</v>
      </c>
      <c r="D247" s="214">
        <v>91311</v>
      </c>
      <c r="E247" s="218">
        <f t="shared" si="15"/>
        <v>-6595</v>
      </c>
      <c r="F247" s="143">
        <f t="shared" si="16"/>
        <v>-0.06736052948746757</v>
      </c>
      <c r="G247" s="31"/>
    </row>
    <row r="248" spans="1:7" ht="12.75" customHeight="1">
      <c r="A248" s="188">
        <v>13</v>
      </c>
      <c r="B248" s="280" t="s">
        <v>172</v>
      </c>
      <c r="C248" s="218">
        <v>51897</v>
      </c>
      <c r="D248" s="214">
        <v>49090</v>
      </c>
      <c r="E248" s="218">
        <f t="shared" si="15"/>
        <v>-2807</v>
      </c>
      <c r="F248" s="143">
        <f t="shared" si="16"/>
        <v>-0.0540879048885292</v>
      </c>
      <c r="G248" s="31"/>
    </row>
    <row r="249" spans="1:8" s="217" customFormat="1" ht="12.75" customHeight="1">
      <c r="A249" s="188">
        <v>14</v>
      </c>
      <c r="B249" s="280" t="s">
        <v>173</v>
      </c>
      <c r="C249" s="214">
        <v>37910</v>
      </c>
      <c r="D249" s="214">
        <v>35284</v>
      </c>
      <c r="E249" s="214">
        <f t="shared" si="15"/>
        <v>-2626</v>
      </c>
      <c r="F249" s="204">
        <f t="shared" si="16"/>
        <v>-0.06926932207860723</v>
      </c>
      <c r="G249" s="247"/>
      <c r="H249" s="190"/>
    </row>
    <row r="250" spans="1:8" ht="12.75" customHeight="1">
      <c r="A250" s="188">
        <v>15</v>
      </c>
      <c r="B250" s="280" t="s">
        <v>174</v>
      </c>
      <c r="C250" s="214">
        <v>13638</v>
      </c>
      <c r="D250" s="214">
        <v>11896</v>
      </c>
      <c r="E250" s="218">
        <f aca="true" t="shared" si="17" ref="E250:E267">D250-C250</f>
        <v>-1742</v>
      </c>
      <c r="F250" s="143">
        <f aca="true" t="shared" si="18" ref="F250:F267">E250/C250</f>
        <v>-0.12773133890599794</v>
      </c>
      <c r="G250" s="247"/>
      <c r="H250" s="190"/>
    </row>
    <row r="251" spans="1:8" s="217" customFormat="1" ht="12.75" customHeight="1">
      <c r="A251" s="188">
        <v>16</v>
      </c>
      <c r="B251" s="280" t="s">
        <v>175</v>
      </c>
      <c r="C251" s="214">
        <v>53997</v>
      </c>
      <c r="D251" s="214">
        <v>52334</v>
      </c>
      <c r="E251" s="218">
        <f t="shared" si="17"/>
        <v>-1663</v>
      </c>
      <c r="F251" s="143">
        <f t="shared" si="18"/>
        <v>-0.03079800729670167</v>
      </c>
      <c r="G251" s="247"/>
      <c r="H251" s="190"/>
    </row>
    <row r="252" spans="1:8" ht="12.75" customHeight="1">
      <c r="A252" s="188">
        <v>17</v>
      </c>
      <c r="B252" s="280" t="s">
        <v>176</v>
      </c>
      <c r="C252" s="214">
        <v>37833</v>
      </c>
      <c r="D252" s="214">
        <v>34256</v>
      </c>
      <c r="E252" s="218">
        <f t="shared" si="17"/>
        <v>-3577</v>
      </c>
      <c r="F252" s="143">
        <f t="shared" si="18"/>
        <v>-0.0945470885206037</v>
      </c>
      <c r="G252" s="247"/>
      <c r="H252" s="190"/>
    </row>
    <row r="253" spans="1:8" s="217" customFormat="1" ht="12.75" customHeight="1">
      <c r="A253" s="188">
        <v>18</v>
      </c>
      <c r="B253" s="280" t="s">
        <v>177</v>
      </c>
      <c r="C253" s="214">
        <v>60091</v>
      </c>
      <c r="D253" s="214">
        <v>56740</v>
      </c>
      <c r="E253" s="218">
        <f t="shared" si="17"/>
        <v>-3351</v>
      </c>
      <c r="F253" s="143">
        <f t="shared" si="18"/>
        <v>-0.05576542244262868</v>
      </c>
      <c r="G253" s="247"/>
      <c r="H253" s="190"/>
    </row>
    <row r="254" spans="1:8" ht="12.75" customHeight="1">
      <c r="A254" s="188">
        <v>19</v>
      </c>
      <c r="B254" s="280" t="s">
        <v>178</v>
      </c>
      <c r="C254" s="214">
        <v>33474</v>
      </c>
      <c r="D254" s="214">
        <v>31153</v>
      </c>
      <c r="E254" s="214">
        <f t="shared" si="17"/>
        <v>-2321</v>
      </c>
      <c r="F254" s="204">
        <f t="shared" si="18"/>
        <v>-0.06933739618808628</v>
      </c>
      <c r="G254" s="247"/>
      <c r="H254" s="190"/>
    </row>
    <row r="255" spans="1:8" ht="12.75" customHeight="1">
      <c r="A255" s="188">
        <v>20</v>
      </c>
      <c r="B255" s="280" t="s">
        <v>179</v>
      </c>
      <c r="C255" s="214">
        <v>89284</v>
      </c>
      <c r="D255" s="214">
        <v>76605</v>
      </c>
      <c r="E255" s="218">
        <f t="shared" si="17"/>
        <v>-12679</v>
      </c>
      <c r="F255" s="143">
        <f t="shared" si="18"/>
        <v>-0.14200752654450965</v>
      </c>
      <c r="G255" s="247"/>
      <c r="H255" s="190"/>
    </row>
    <row r="256" spans="1:8" ht="12.75" customHeight="1">
      <c r="A256" s="188">
        <v>21</v>
      </c>
      <c r="B256" s="280" t="s">
        <v>180</v>
      </c>
      <c r="C256" s="214">
        <v>27328</v>
      </c>
      <c r="D256" s="214">
        <v>24432</v>
      </c>
      <c r="E256" s="218">
        <f t="shared" si="17"/>
        <v>-2896</v>
      </c>
      <c r="F256" s="143">
        <f t="shared" si="18"/>
        <v>-0.10597189695550352</v>
      </c>
      <c r="G256" s="247"/>
      <c r="H256" s="190"/>
    </row>
    <row r="257" spans="1:8" ht="12.75" customHeight="1">
      <c r="A257" s="188">
        <v>22</v>
      </c>
      <c r="B257" s="280" t="s">
        <v>181</v>
      </c>
      <c r="C257" s="214">
        <v>42674</v>
      </c>
      <c r="D257" s="214">
        <v>40060</v>
      </c>
      <c r="E257" s="218">
        <f t="shared" si="17"/>
        <v>-2614</v>
      </c>
      <c r="F257" s="143">
        <f t="shared" si="18"/>
        <v>-0.061255096780240895</v>
      </c>
      <c r="G257" s="247"/>
      <c r="H257" s="190"/>
    </row>
    <row r="258" spans="1:8" ht="12.75" customHeight="1">
      <c r="A258" s="188">
        <v>23</v>
      </c>
      <c r="B258" s="280" t="s">
        <v>182</v>
      </c>
      <c r="C258" s="214">
        <v>93050</v>
      </c>
      <c r="D258" s="214">
        <v>90793</v>
      </c>
      <c r="E258" s="218">
        <f t="shared" si="17"/>
        <v>-2257</v>
      </c>
      <c r="F258" s="143">
        <f t="shared" si="18"/>
        <v>-0.024255776464266524</v>
      </c>
      <c r="G258" s="247"/>
      <c r="H258" s="190"/>
    </row>
    <row r="259" spans="1:8" ht="12.75" customHeight="1">
      <c r="A259" s="188">
        <v>24</v>
      </c>
      <c r="B259" s="280" t="s">
        <v>183</v>
      </c>
      <c r="C259" s="214">
        <v>64190</v>
      </c>
      <c r="D259" s="214">
        <v>59263</v>
      </c>
      <c r="E259" s="214">
        <f t="shared" si="17"/>
        <v>-4927</v>
      </c>
      <c r="F259" s="204">
        <f t="shared" si="18"/>
        <v>-0.0767565041283689</v>
      </c>
      <c r="G259" s="247"/>
      <c r="H259" s="190"/>
    </row>
    <row r="260" spans="1:8" ht="12.75" customHeight="1">
      <c r="A260" s="188">
        <v>25</v>
      </c>
      <c r="B260" s="280" t="s">
        <v>184</v>
      </c>
      <c r="C260" s="214">
        <v>121782</v>
      </c>
      <c r="D260" s="214">
        <v>115686</v>
      </c>
      <c r="E260" s="218">
        <f t="shared" si="17"/>
        <v>-6096</v>
      </c>
      <c r="F260" s="143">
        <f t="shared" si="18"/>
        <v>-0.05005665861950042</v>
      </c>
      <c r="G260" s="247"/>
      <c r="H260" s="190"/>
    </row>
    <row r="261" spans="1:8" ht="12.75" customHeight="1">
      <c r="A261" s="188">
        <v>26</v>
      </c>
      <c r="B261" s="280" t="s">
        <v>185</v>
      </c>
      <c r="C261" s="214">
        <v>168087</v>
      </c>
      <c r="D261" s="214">
        <v>155855</v>
      </c>
      <c r="E261" s="218">
        <f t="shared" si="17"/>
        <v>-12232</v>
      </c>
      <c r="F261" s="143">
        <f t="shared" si="18"/>
        <v>-0.07277183839321304</v>
      </c>
      <c r="G261" s="247"/>
      <c r="H261" s="190"/>
    </row>
    <row r="262" spans="1:8" ht="12.75" customHeight="1">
      <c r="A262" s="188">
        <v>27</v>
      </c>
      <c r="B262" s="280" t="s">
        <v>186</v>
      </c>
      <c r="C262" s="214">
        <v>131615</v>
      </c>
      <c r="D262" s="214">
        <v>129899</v>
      </c>
      <c r="E262" s="218">
        <f t="shared" si="17"/>
        <v>-1716</v>
      </c>
      <c r="F262" s="143">
        <f t="shared" si="18"/>
        <v>-0.013038027580442958</v>
      </c>
      <c r="G262" s="247"/>
      <c r="H262" s="190"/>
    </row>
    <row r="263" spans="1:8" ht="12.75" customHeight="1">
      <c r="A263" s="188">
        <v>28</v>
      </c>
      <c r="B263" s="280" t="s">
        <v>187</v>
      </c>
      <c r="C263" s="214">
        <v>154710</v>
      </c>
      <c r="D263" s="214">
        <v>146105</v>
      </c>
      <c r="E263" s="218">
        <f t="shared" si="17"/>
        <v>-8605</v>
      </c>
      <c r="F263" s="143">
        <f t="shared" si="18"/>
        <v>-0.05562019261844742</v>
      </c>
      <c r="G263" s="247"/>
      <c r="H263" s="190"/>
    </row>
    <row r="264" spans="1:8" ht="12.75" customHeight="1">
      <c r="A264" s="188">
        <v>29</v>
      </c>
      <c r="B264" s="280" t="s">
        <v>188</v>
      </c>
      <c r="C264" s="214">
        <v>91558</v>
      </c>
      <c r="D264" s="214">
        <v>78379</v>
      </c>
      <c r="E264" s="214">
        <f t="shared" si="17"/>
        <v>-13179</v>
      </c>
      <c r="F264" s="204">
        <f t="shared" si="18"/>
        <v>-0.14394154525000546</v>
      </c>
      <c r="G264" s="247"/>
      <c r="H264" s="190"/>
    </row>
    <row r="265" spans="1:8" s="217" customFormat="1" ht="12.75" customHeight="1">
      <c r="A265" s="188">
        <v>30</v>
      </c>
      <c r="B265" s="280" t="s">
        <v>189</v>
      </c>
      <c r="C265" s="214">
        <v>155205</v>
      </c>
      <c r="D265" s="214">
        <v>129223</v>
      </c>
      <c r="E265" s="218">
        <f t="shared" si="17"/>
        <v>-25982</v>
      </c>
      <c r="F265" s="143">
        <f t="shared" si="18"/>
        <v>-0.16740440063142295</v>
      </c>
      <c r="G265" s="247"/>
      <c r="H265" s="190"/>
    </row>
    <row r="266" spans="1:7" ht="12.75" customHeight="1">
      <c r="A266" s="188">
        <v>31</v>
      </c>
      <c r="B266" s="280" t="s">
        <v>190</v>
      </c>
      <c r="C266" s="218">
        <v>158257</v>
      </c>
      <c r="D266" s="214">
        <v>139805</v>
      </c>
      <c r="E266" s="218">
        <f t="shared" si="17"/>
        <v>-18452</v>
      </c>
      <c r="F266" s="143">
        <f t="shared" si="18"/>
        <v>-0.11659515850799648</v>
      </c>
      <c r="G266" s="31"/>
    </row>
    <row r="267" spans="1:7" ht="12.75" customHeight="1">
      <c r="A267" s="188">
        <v>32</v>
      </c>
      <c r="B267" s="280" t="s">
        <v>191</v>
      </c>
      <c r="C267" s="218">
        <v>91611</v>
      </c>
      <c r="D267" s="214">
        <v>90625</v>
      </c>
      <c r="E267" s="218">
        <f t="shared" si="17"/>
        <v>-986</v>
      </c>
      <c r="F267" s="143">
        <f t="shared" si="18"/>
        <v>-0.010762899651788541</v>
      </c>
      <c r="G267" s="31"/>
    </row>
    <row r="268" spans="1:7" ht="12.75" customHeight="1">
      <c r="A268" s="188">
        <v>33</v>
      </c>
      <c r="B268" s="280" t="s">
        <v>192</v>
      </c>
      <c r="C268" s="218">
        <v>143417</v>
      </c>
      <c r="D268" s="214">
        <v>138172</v>
      </c>
      <c r="E268" s="218">
        <f>D268-C268</f>
        <v>-5245</v>
      </c>
      <c r="F268" s="143">
        <f>E268/C268</f>
        <v>-0.03657167560331063</v>
      </c>
      <c r="G268" s="31"/>
    </row>
    <row r="269" spans="1:7" ht="12.75" customHeight="1">
      <c r="A269" s="188">
        <v>34</v>
      </c>
      <c r="B269" s="280" t="s">
        <v>193</v>
      </c>
      <c r="C269" s="218">
        <v>96827</v>
      </c>
      <c r="D269" s="214">
        <v>92326</v>
      </c>
      <c r="E269" s="218">
        <f>D269-C269</f>
        <v>-4501</v>
      </c>
      <c r="F269" s="143">
        <f>E269/C269</f>
        <v>-0.04648496803577515</v>
      </c>
      <c r="G269" s="31"/>
    </row>
    <row r="270" spans="1:7" ht="12.75" customHeight="1">
      <c r="A270" s="34"/>
      <c r="B270" s="1" t="s">
        <v>26</v>
      </c>
      <c r="C270" s="215">
        <v>2604491</v>
      </c>
      <c r="D270" s="215">
        <v>2412158</v>
      </c>
      <c r="E270" s="215">
        <f>D270-C270</f>
        <v>-192333</v>
      </c>
      <c r="F270" s="142">
        <f>E270/C270</f>
        <v>-0.07384667483972876</v>
      </c>
      <c r="G270" s="31"/>
    </row>
    <row r="271" spans="1:7" ht="12.75" customHeight="1">
      <c r="A271" s="25"/>
      <c r="B271" s="36"/>
      <c r="C271" s="37"/>
      <c r="D271" s="37"/>
      <c r="E271" s="37"/>
      <c r="F271" s="38"/>
      <c r="G271" s="31"/>
    </row>
    <row r="272" spans="1:7" ht="12.75" customHeight="1">
      <c r="A272" s="316" t="s">
        <v>203</v>
      </c>
      <c r="B272" s="316"/>
      <c r="C272" s="316"/>
      <c r="D272" s="316"/>
      <c r="E272" s="316"/>
      <c r="F272" s="316"/>
      <c r="G272" s="31"/>
    </row>
    <row r="273" spans="1:7" ht="70.5" customHeight="1">
      <c r="A273" s="16" t="s">
        <v>19</v>
      </c>
      <c r="B273" s="16" t="s">
        <v>20</v>
      </c>
      <c r="C273" s="16" t="s">
        <v>215</v>
      </c>
      <c r="D273" s="16" t="s">
        <v>98</v>
      </c>
      <c r="E273" s="29" t="s">
        <v>6</v>
      </c>
      <c r="F273" s="16" t="s">
        <v>27</v>
      </c>
      <c r="G273" s="31"/>
    </row>
    <row r="274" spans="1:7" ht="12.75" customHeight="1">
      <c r="A274" s="16">
        <v>1</v>
      </c>
      <c r="B274" s="16">
        <v>2</v>
      </c>
      <c r="C274" s="16">
        <v>3</v>
      </c>
      <c r="D274" s="16">
        <v>4</v>
      </c>
      <c r="E274" s="16" t="s">
        <v>28</v>
      </c>
      <c r="F274" s="16">
        <v>6</v>
      </c>
      <c r="G274" s="31"/>
    </row>
    <row r="275" spans="1:7" ht="12.75" customHeight="1">
      <c r="A275" s="188">
        <v>1</v>
      </c>
      <c r="B275" s="280" t="s">
        <v>160</v>
      </c>
      <c r="C275" s="265">
        <v>32364</v>
      </c>
      <c r="D275" s="214">
        <v>34822</v>
      </c>
      <c r="E275" s="214">
        <f>D275-C275</f>
        <v>2458</v>
      </c>
      <c r="F275" s="204">
        <f aca="true" t="shared" si="19" ref="F275:F308">E275/C275</f>
        <v>0.07594858484736126</v>
      </c>
      <c r="G275" s="31"/>
    </row>
    <row r="276" spans="1:7" ht="12.75" customHeight="1">
      <c r="A276" s="188">
        <v>2</v>
      </c>
      <c r="B276" s="280" t="s">
        <v>161</v>
      </c>
      <c r="C276" s="265">
        <v>47450</v>
      </c>
      <c r="D276" s="214">
        <v>52715</v>
      </c>
      <c r="E276" s="214">
        <f aca="true" t="shared" si="20" ref="E276:E309">D276-C276</f>
        <v>5265</v>
      </c>
      <c r="F276" s="204">
        <f t="shared" si="19"/>
        <v>0.11095890410958904</v>
      </c>
      <c r="G276" s="31"/>
    </row>
    <row r="277" spans="1:7" ht="12.75" customHeight="1">
      <c r="A277" s="188">
        <v>3</v>
      </c>
      <c r="B277" s="280" t="s">
        <v>162</v>
      </c>
      <c r="C277" s="265">
        <v>57368</v>
      </c>
      <c r="D277" s="214">
        <v>50768</v>
      </c>
      <c r="E277" s="214">
        <f t="shared" si="20"/>
        <v>-6600</v>
      </c>
      <c r="F277" s="204">
        <f t="shared" si="19"/>
        <v>-0.11504671593919956</v>
      </c>
      <c r="G277" s="31"/>
    </row>
    <row r="278" spans="1:7" ht="12.75" customHeight="1">
      <c r="A278" s="188">
        <v>4</v>
      </c>
      <c r="B278" s="280" t="s">
        <v>163</v>
      </c>
      <c r="C278" s="265">
        <v>43340</v>
      </c>
      <c r="D278" s="214">
        <v>40797</v>
      </c>
      <c r="E278" s="214">
        <f t="shared" si="20"/>
        <v>-2543</v>
      </c>
      <c r="F278" s="204">
        <f t="shared" si="19"/>
        <v>-0.05867558837101984</v>
      </c>
      <c r="G278" s="31"/>
    </row>
    <row r="279" spans="1:7" ht="12.75" customHeight="1">
      <c r="A279" s="188">
        <v>5</v>
      </c>
      <c r="B279" s="280" t="s">
        <v>164</v>
      </c>
      <c r="C279" s="265">
        <v>44080</v>
      </c>
      <c r="D279" s="214">
        <v>40519</v>
      </c>
      <c r="E279" s="214">
        <f t="shared" si="20"/>
        <v>-3561</v>
      </c>
      <c r="F279" s="204">
        <f t="shared" si="19"/>
        <v>-0.08078493647912886</v>
      </c>
      <c r="G279" s="31"/>
    </row>
    <row r="280" spans="1:7" ht="12.75" customHeight="1">
      <c r="A280" s="188">
        <v>6</v>
      </c>
      <c r="B280" s="280" t="s">
        <v>165</v>
      </c>
      <c r="C280" s="265">
        <v>20928</v>
      </c>
      <c r="D280" s="214">
        <v>21500</v>
      </c>
      <c r="E280" s="214">
        <f t="shared" si="20"/>
        <v>572</v>
      </c>
      <c r="F280" s="204">
        <f t="shared" si="19"/>
        <v>0.027331804281345566</v>
      </c>
      <c r="G280" s="31"/>
    </row>
    <row r="281" spans="1:7" ht="12.75" customHeight="1">
      <c r="A281" s="188">
        <v>7</v>
      </c>
      <c r="B281" s="280" t="s">
        <v>166</v>
      </c>
      <c r="C281" s="265">
        <v>22998</v>
      </c>
      <c r="D281" s="214">
        <v>19334</v>
      </c>
      <c r="E281" s="214">
        <f t="shared" si="20"/>
        <v>-3664</v>
      </c>
      <c r="F281" s="204">
        <f t="shared" si="19"/>
        <v>-0.15931820158274632</v>
      </c>
      <c r="G281" s="31"/>
    </row>
    <row r="282" spans="1:7" ht="12.75" customHeight="1">
      <c r="A282" s="188">
        <v>8</v>
      </c>
      <c r="B282" s="280" t="s">
        <v>167</v>
      </c>
      <c r="C282" s="265">
        <v>33974</v>
      </c>
      <c r="D282" s="214">
        <v>33910</v>
      </c>
      <c r="E282" s="214">
        <f t="shared" si="20"/>
        <v>-64</v>
      </c>
      <c r="F282" s="204">
        <f t="shared" si="19"/>
        <v>-0.001883793489138753</v>
      </c>
      <c r="G282" s="31"/>
    </row>
    <row r="283" spans="1:7" ht="12.75" customHeight="1">
      <c r="A283" s="188">
        <v>9</v>
      </c>
      <c r="B283" s="280" t="s">
        <v>168</v>
      </c>
      <c r="C283" s="265">
        <v>29133</v>
      </c>
      <c r="D283" s="214">
        <v>28095</v>
      </c>
      <c r="E283" s="214">
        <f t="shared" si="20"/>
        <v>-1038</v>
      </c>
      <c r="F283" s="204">
        <f t="shared" si="19"/>
        <v>-0.03562969828030069</v>
      </c>
      <c r="G283" s="31"/>
    </row>
    <row r="284" spans="1:7" ht="12.75" customHeight="1">
      <c r="A284" s="188">
        <v>10</v>
      </c>
      <c r="B284" s="280" t="s">
        <v>169</v>
      </c>
      <c r="C284" s="265">
        <v>44880</v>
      </c>
      <c r="D284" s="214">
        <v>41063</v>
      </c>
      <c r="E284" s="214">
        <f t="shared" si="20"/>
        <v>-3817</v>
      </c>
      <c r="F284" s="204">
        <f t="shared" si="19"/>
        <v>-0.08504901960784314</v>
      </c>
      <c r="G284" s="31"/>
    </row>
    <row r="285" spans="1:7" ht="12.75" customHeight="1">
      <c r="A285" s="188">
        <v>11</v>
      </c>
      <c r="B285" s="280" t="s">
        <v>170</v>
      </c>
      <c r="C285" s="265">
        <v>25471</v>
      </c>
      <c r="D285" s="214">
        <v>25230</v>
      </c>
      <c r="E285" s="214">
        <f t="shared" si="20"/>
        <v>-241</v>
      </c>
      <c r="F285" s="204">
        <f t="shared" si="19"/>
        <v>-0.00946174080326646</v>
      </c>
      <c r="G285" s="31"/>
    </row>
    <row r="286" spans="1:7" ht="12.75" customHeight="1">
      <c r="A286" s="188">
        <v>12</v>
      </c>
      <c r="B286" s="280" t="s">
        <v>171</v>
      </c>
      <c r="C286" s="265">
        <v>70178</v>
      </c>
      <c r="D286" s="214">
        <v>64712</v>
      </c>
      <c r="E286" s="214">
        <f t="shared" si="20"/>
        <v>-5466</v>
      </c>
      <c r="F286" s="204">
        <f t="shared" si="19"/>
        <v>-0.07788765710051583</v>
      </c>
      <c r="G286" s="31"/>
    </row>
    <row r="287" spans="1:7" ht="12.75" customHeight="1">
      <c r="A287" s="188">
        <v>13</v>
      </c>
      <c r="B287" s="280" t="s">
        <v>172</v>
      </c>
      <c r="C287" s="265">
        <v>34632</v>
      </c>
      <c r="D287" s="214">
        <v>32583</v>
      </c>
      <c r="E287" s="214">
        <f t="shared" si="20"/>
        <v>-2049</v>
      </c>
      <c r="F287" s="204">
        <f t="shared" si="19"/>
        <v>-0.059164934164934166</v>
      </c>
      <c r="G287" s="31"/>
    </row>
    <row r="288" spans="1:8" s="217" customFormat="1" ht="12.75" customHeight="1">
      <c r="A288" s="188">
        <v>14</v>
      </c>
      <c r="B288" s="280" t="s">
        <v>173</v>
      </c>
      <c r="C288" s="265">
        <v>24833</v>
      </c>
      <c r="D288" s="214">
        <v>23309</v>
      </c>
      <c r="E288" s="214">
        <f t="shared" si="20"/>
        <v>-1524</v>
      </c>
      <c r="F288" s="204">
        <f t="shared" si="19"/>
        <v>-0.06136995127451375</v>
      </c>
      <c r="G288" s="247"/>
      <c r="H288" s="190"/>
    </row>
    <row r="289" spans="1:8" ht="12.75" customHeight="1">
      <c r="A289" s="188">
        <v>15</v>
      </c>
      <c r="B289" s="280" t="s">
        <v>174</v>
      </c>
      <c r="C289" s="265">
        <v>9954</v>
      </c>
      <c r="D289" s="214">
        <v>8983</v>
      </c>
      <c r="E289" s="214">
        <f t="shared" si="20"/>
        <v>-971</v>
      </c>
      <c r="F289" s="204">
        <f t="shared" si="19"/>
        <v>-0.09754872413100261</v>
      </c>
      <c r="G289" s="247"/>
      <c r="H289" s="190"/>
    </row>
    <row r="290" spans="1:8" s="217" customFormat="1" ht="12.75" customHeight="1">
      <c r="A290" s="188">
        <v>16</v>
      </c>
      <c r="B290" s="280" t="s">
        <v>175</v>
      </c>
      <c r="C290" s="265">
        <v>37510</v>
      </c>
      <c r="D290" s="214">
        <v>36616</v>
      </c>
      <c r="E290" s="214">
        <f t="shared" si="20"/>
        <v>-894</v>
      </c>
      <c r="F290" s="204">
        <f t="shared" si="19"/>
        <v>-0.0238336443615036</v>
      </c>
      <c r="G290" s="247"/>
      <c r="H290" s="190"/>
    </row>
    <row r="291" spans="1:8" ht="12.75" customHeight="1">
      <c r="A291" s="188">
        <v>17</v>
      </c>
      <c r="B291" s="280" t="s">
        <v>176</v>
      </c>
      <c r="C291" s="265">
        <v>24073</v>
      </c>
      <c r="D291" s="214">
        <v>21114</v>
      </c>
      <c r="E291" s="214">
        <f t="shared" si="20"/>
        <v>-2959</v>
      </c>
      <c r="F291" s="204">
        <f t="shared" si="19"/>
        <v>-0.12291779171686121</v>
      </c>
      <c r="G291" s="247"/>
      <c r="H291" s="190"/>
    </row>
    <row r="292" spans="1:8" s="217" customFormat="1" ht="12.75" customHeight="1">
      <c r="A292" s="188">
        <v>18</v>
      </c>
      <c r="B292" s="280" t="s">
        <v>177</v>
      </c>
      <c r="C292" s="265">
        <v>43899</v>
      </c>
      <c r="D292" s="214">
        <v>40804</v>
      </c>
      <c r="E292" s="214">
        <f t="shared" si="20"/>
        <v>-3095</v>
      </c>
      <c r="F292" s="204">
        <f t="shared" si="19"/>
        <v>-0.0705027449372423</v>
      </c>
      <c r="G292" s="247"/>
      <c r="H292" s="190"/>
    </row>
    <row r="293" spans="1:8" ht="12.75" customHeight="1">
      <c r="A293" s="188">
        <v>19</v>
      </c>
      <c r="B293" s="280" t="s">
        <v>178</v>
      </c>
      <c r="C293" s="265">
        <v>24168</v>
      </c>
      <c r="D293" s="214">
        <v>21708</v>
      </c>
      <c r="E293" s="214">
        <f aca="true" t="shared" si="21" ref="E293:E303">D293-C293</f>
        <v>-2460</v>
      </c>
      <c r="F293" s="204">
        <f aca="true" t="shared" si="22" ref="F293:F303">E293/C293</f>
        <v>-0.10178748758689175</v>
      </c>
      <c r="G293" s="247"/>
      <c r="H293" s="190"/>
    </row>
    <row r="294" spans="1:8" ht="12.75" customHeight="1">
      <c r="A294" s="188">
        <v>20</v>
      </c>
      <c r="B294" s="280" t="s">
        <v>179</v>
      </c>
      <c r="C294" s="265">
        <v>54474</v>
      </c>
      <c r="D294" s="214">
        <v>49012</v>
      </c>
      <c r="E294" s="214">
        <f t="shared" si="21"/>
        <v>-5462</v>
      </c>
      <c r="F294" s="204">
        <f t="shared" si="22"/>
        <v>-0.10026801776994529</v>
      </c>
      <c r="G294" s="247"/>
      <c r="H294" s="190" t="s">
        <v>11</v>
      </c>
    </row>
    <row r="295" spans="1:8" ht="12.75" customHeight="1">
      <c r="A295" s="188">
        <v>21</v>
      </c>
      <c r="B295" s="280" t="s">
        <v>180</v>
      </c>
      <c r="C295" s="265">
        <v>18322</v>
      </c>
      <c r="D295" s="214">
        <v>16018</v>
      </c>
      <c r="E295" s="214">
        <f t="shared" si="21"/>
        <v>-2304</v>
      </c>
      <c r="F295" s="204">
        <f t="shared" si="22"/>
        <v>-0.1257504639231525</v>
      </c>
      <c r="G295" s="247"/>
      <c r="H295" s="190"/>
    </row>
    <row r="296" spans="1:8" ht="12.75" customHeight="1">
      <c r="A296" s="188">
        <v>22</v>
      </c>
      <c r="B296" s="280" t="s">
        <v>181</v>
      </c>
      <c r="C296" s="265">
        <v>26462</v>
      </c>
      <c r="D296" s="214">
        <v>24961</v>
      </c>
      <c r="E296" s="214">
        <f t="shared" si="21"/>
        <v>-1501</v>
      </c>
      <c r="F296" s="204">
        <f t="shared" si="22"/>
        <v>-0.05672284785730482</v>
      </c>
      <c r="G296" s="247"/>
      <c r="H296" s="190"/>
    </row>
    <row r="297" spans="1:8" ht="12.75" customHeight="1">
      <c r="A297" s="188">
        <v>23</v>
      </c>
      <c r="B297" s="280" t="s">
        <v>182</v>
      </c>
      <c r="C297" s="265">
        <v>54181</v>
      </c>
      <c r="D297" s="214">
        <v>54795</v>
      </c>
      <c r="E297" s="214">
        <f t="shared" si="21"/>
        <v>614</v>
      </c>
      <c r="F297" s="204">
        <f t="shared" si="22"/>
        <v>0.011332385891733264</v>
      </c>
      <c r="G297" s="247"/>
      <c r="H297" s="190"/>
    </row>
    <row r="298" spans="1:8" ht="12.75" customHeight="1">
      <c r="A298" s="188">
        <v>24</v>
      </c>
      <c r="B298" s="280" t="s">
        <v>183</v>
      </c>
      <c r="C298" s="265">
        <v>37769</v>
      </c>
      <c r="D298" s="214">
        <v>35242</v>
      </c>
      <c r="E298" s="214">
        <f t="shared" si="21"/>
        <v>-2527</v>
      </c>
      <c r="F298" s="204">
        <f t="shared" si="22"/>
        <v>-0.06690672244433266</v>
      </c>
      <c r="G298" s="247"/>
      <c r="H298" s="190"/>
    </row>
    <row r="299" spans="1:8" ht="12.75" customHeight="1">
      <c r="A299" s="188">
        <v>25</v>
      </c>
      <c r="B299" s="280" t="s">
        <v>184</v>
      </c>
      <c r="C299" s="265">
        <v>75780</v>
      </c>
      <c r="D299" s="214">
        <v>70540</v>
      </c>
      <c r="E299" s="214">
        <f t="shared" si="21"/>
        <v>-5240</v>
      </c>
      <c r="F299" s="204">
        <f t="shared" si="22"/>
        <v>-0.0691475323304302</v>
      </c>
      <c r="G299" s="247"/>
      <c r="H299" s="190"/>
    </row>
    <row r="300" spans="1:8" ht="12.75" customHeight="1">
      <c r="A300" s="188">
        <v>26</v>
      </c>
      <c r="B300" s="280" t="s">
        <v>185</v>
      </c>
      <c r="C300" s="265">
        <v>101133</v>
      </c>
      <c r="D300" s="214">
        <v>103976</v>
      </c>
      <c r="E300" s="214">
        <f t="shared" si="21"/>
        <v>2843</v>
      </c>
      <c r="F300" s="204">
        <f t="shared" si="22"/>
        <v>0.028111496741914113</v>
      </c>
      <c r="G300" s="247"/>
      <c r="H300" s="190"/>
    </row>
    <row r="301" spans="1:8" ht="12.75" customHeight="1">
      <c r="A301" s="188">
        <v>27</v>
      </c>
      <c r="B301" s="280" t="s">
        <v>186</v>
      </c>
      <c r="C301" s="265">
        <v>80236</v>
      </c>
      <c r="D301" s="214">
        <v>79345</v>
      </c>
      <c r="E301" s="214">
        <f t="shared" si="21"/>
        <v>-891</v>
      </c>
      <c r="F301" s="204">
        <f t="shared" si="22"/>
        <v>-0.011104741014008674</v>
      </c>
      <c r="G301" s="247"/>
      <c r="H301" s="190"/>
    </row>
    <row r="302" spans="1:8" ht="12.75" customHeight="1">
      <c r="A302" s="188">
        <v>28</v>
      </c>
      <c r="B302" s="280" t="s">
        <v>187</v>
      </c>
      <c r="C302" s="265">
        <v>84222</v>
      </c>
      <c r="D302" s="214">
        <v>100354</v>
      </c>
      <c r="E302" s="214">
        <f t="shared" si="21"/>
        <v>16132</v>
      </c>
      <c r="F302" s="204">
        <f t="shared" si="22"/>
        <v>0.19154140248391158</v>
      </c>
      <c r="G302" s="247"/>
      <c r="H302" s="190"/>
    </row>
    <row r="303" spans="1:8" ht="12.75" customHeight="1">
      <c r="A303" s="188">
        <v>29</v>
      </c>
      <c r="B303" s="280" t="s">
        <v>188</v>
      </c>
      <c r="C303" s="265">
        <v>56624</v>
      </c>
      <c r="D303" s="214">
        <v>50246</v>
      </c>
      <c r="E303" s="214">
        <f t="shared" si="21"/>
        <v>-6378</v>
      </c>
      <c r="F303" s="204">
        <f t="shared" si="22"/>
        <v>-0.11263775077705566</v>
      </c>
      <c r="G303" s="247"/>
      <c r="H303" s="190"/>
    </row>
    <row r="304" spans="1:8" s="217" customFormat="1" ht="12.75" customHeight="1">
      <c r="A304" s="188">
        <v>30</v>
      </c>
      <c r="B304" s="280" t="s">
        <v>189</v>
      </c>
      <c r="C304" s="265">
        <v>96512</v>
      </c>
      <c r="D304" s="214">
        <v>97396</v>
      </c>
      <c r="E304" s="214">
        <f t="shared" si="20"/>
        <v>884</v>
      </c>
      <c r="F304" s="204">
        <f t="shared" si="19"/>
        <v>0.009159482758620689</v>
      </c>
      <c r="G304" s="247"/>
      <c r="H304" s="190"/>
    </row>
    <row r="305" spans="1:7" ht="12.75" customHeight="1">
      <c r="A305" s="188">
        <v>31</v>
      </c>
      <c r="B305" s="280" t="s">
        <v>190</v>
      </c>
      <c r="C305" s="265">
        <v>84104</v>
      </c>
      <c r="D305" s="214">
        <v>93576</v>
      </c>
      <c r="E305" s="214">
        <f t="shared" si="20"/>
        <v>9472</v>
      </c>
      <c r="F305" s="204">
        <f t="shared" si="19"/>
        <v>0.11262246742128793</v>
      </c>
      <c r="G305" s="31"/>
    </row>
    <row r="306" spans="1:7" ht="12.75" customHeight="1">
      <c r="A306" s="188">
        <v>32</v>
      </c>
      <c r="B306" s="280" t="s">
        <v>191</v>
      </c>
      <c r="C306" s="265">
        <v>56986</v>
      </c>
      <c r="D306" s="214">
        <v>55076</v>
      </c>
      <c r="E306" s="214">
        <f t="shared" si="20"/>
        <v>-1910</v>
      </c>
      <c r="F306" s="204">
        <f t="shared" si="19"/>
        <v>-0.033517004176464395</v>
      </c>
      <c r="G306" s="31"/>
    </row>
    <row r="307" spans="1:7" ht="12.75" customHeight="1">
      <c r="A307" s="188">
        <v>33</v>
      </c>
      <c r="B307" s="280" t="s">
        <v>192</v>
      </c>
      <c r="C307" s="265">
        <v>73455</v>
      </c>
      <c r="D307" s="214">
        <v>79604</v>
      </c>
      <c r="E307" s="214">
        <f t="shared" si="20"/>
        <v>6149</v>
      </c>
      <c r="F307" s="204">
        <f t="shared" si="19"/>
        <v>0.08371111564903683</v>
      </c>
      <c r="G307" s="31"/>
    </row>
    <row r="308" spans="1:8" ht="12.75" customHeight="1">
      <c r="A308" s="188">
        <v>34</v>
      </c>
      <c r="B308" s="280" t="s">
        <v>193</v>
      </c>
      <c r="C308" s="265">
        <v>49241</v>
      </c>
      <c r="D308" s="214">
        <v>47356</v>
      </c>
      <c r="E308" s="214">
        <f t="shared" si="20"/>
        <v>-1885</v>
      </c>
      <c r="F308" s="204">
        <f t="shared" si="19"/>
        <v>-0.03828110720740846</v>
      </c>
      <c r="G308" s="31"/>
      <c r="H308" s="10" t="s">
        <v>11</v>
      </c>
    </row>
    <row r="309" spans="1:7" ht="12.75" customHeight="1">
      <c r="A309" s="188"/>
      <c r="B309" s="1" t="s">
        <v>26</v>
      </c>
      <c r="C309" s="216">
        <v>1620734</v>
      </c>
      <c r="D309" s="215">
        <v>1596079</v>
      </c>
      <c r="E309" s="266">
        <f t="shared" si="20"/>
        <v>-24655</v>
      </c>
      <c r="F309" s="142">
        <f>E309/C309</f>
        <v>-0.015212243341597079</v>
      </c>
      <c r="G309" s="31"/>
    </row>
    <row r="310" spans="1:7" ht="12.75" customHeight="1">
      <c r="A310" s="40"/>
      <c r="B310" s="2"/>
      <c r="C310" s="144"/>
      <c r="D310" s="184"/>
      <c r="E310" s="184"/>
      <c r="F310" s="145"/>
      <c r="G310" s="31"/>
    </row>
    <row r="311" spans="1:8" ht="14.25">
      <c r="A311" s="47" t="s">
        <v>216</v>
      </c>
      <c r="B311" s="48"/>
      <c r="C311" s="48"/>
      <c r="D311" s="48"/>
      <c r="E311" s="48"/>
      <c r="F311" s="48"/>
      <c r="G311" s="48"/>
      <c r="H311" s="48"/>
    </row>
    <row r="312" spans="1:6" ht="46.5" customHeight="1">
      <c r="A312" s="49" t="s">
        <v>29</v>
      </c>
      <c r="B312" s="49" t="s">
        <v>30</v>
      </c>
      <c r="C312" s="50" t="s">
        <v>217</v>
      </c>
      <c r="D312" s="50" t="s">
        <v>218</v>
      </c>
      <c r="E312" s="49" t="s">
        <v>31</v>
      </c>
      <c r="F312" s="51"/>
    </row>
    <row r="313" spans="1:13" ht="13.5" customHeight="1">
      <c r="A313" s="49">
        <v>1</v>
      </c>
      <c r="B313" s="49">
        <v>2</v>
      </c>
      <c r="C313" s="50">
        <v>3</v>
      </c>
      <c r="D313" s="50">
        <v>4</v>
      </c>
      <c r="E313" s="49">
        <v>5</v>
      </c>
      <c r="F313" s="51"/>
      <c r="K313" s="10" t="s">
        <v>251</v>
      </c>
      <c r="L313" s="10" t="s">
        <v>125</v>
      </c>
      <c r="M313" s="10" t="s">
        <v>252</v>
      </c>
    </row>
    <row r="314" spans="1:13" ht="12.75" customHeight="1">
      <c r="A314" s="188">
        <v>1</v>
      </c>
      <c r="B314" s="280" t="s">
        <v>160</v>
      </c>
      <c r="C314" s="214">
        <v>14691872</v>
      </c>
      <c r="D314" s="214">
        <v>13817470</v>
      </c>
      <c r="E314" s="204">
        <f aca="true" t="shared" si="23" ref="E314:E348">D314/C314</f>
        <v>0.9404839628333271</v>
      </c>
      <c r="F314" s="144"/>
      <c r="G314" s="31"/>
      <c r="K314" s="10">
        <v>9124084</v>
      </c>
      <c r="L314" s="10">
        <v>1180</v>
      </c>
      <c r="M314" s="10">
        <v>5566608</v>
      </c>
    </row>
    <row r="315" spans="1:13" ht="12.75" customHeight="1">
      <c r="A315" s="188">
        <v>2</v>
      </c>
      <c r="B315" s="280" t="s">
        <v>161</v>
      </c>
      <c r="C315" s="214">
        <v>21051852</v>
      </c>
      <c r="D315" s="214">
        <v>18730547</v>
      </c>
      <c r="E315" s="204">
        <f t="shared" si="23"/>
        <v>0.8897339293474037</v>
      </c>
      <c r="F315" s="144" t="s">
        <v>11</v>
      </c>
      <c r="G315" s="31"/>
      <c r="K315" s="10">
        <v>12889508</v>
      </c>
      <c r="L315" s="10">
        <v>944</v>
      </c>
      <c r="M315" s="10">
        <v>8161400</v>
      </c>
    </row>
    <row r="316" spans="1:13" ht="12.75" customHeight="1">
      <c r="A316" s="188">
        <v>3</v>
      </c>
      <c r="B316" s="280" t="s">
        <v>162</v>
      </c>
      <c r="C316" s="214">
        <v>22619720</v>
      </c>
      <c r="D316" s="214">
        <v>20816640</v>
      </c>
      <c r="E316" s="204">
        <f t="shared" si="23"/>
        <v>0.920287253776793</v>
      </c>
      <c r="F316" s="144"/>
      <c r="G316" s="31"/>
      <c r="K316" s="10">
        <v>12752424</v>
      </c>
      <c r="L316" s="10">
        <v>0</v>
      </c>
      <c r="M316" s="10">
        <v>9867296</v>
      </c>
    </row>
    <row r="317" spans="1:13" ht="12.75" customHeight="1">
      <c r="A317" s="188">
        <v>4</v>
      </c>
      <c r="B317" s="280" t="s">
        <v>163</v>
      </c>
      <c r="C317" s="214">
        <v>17913456</v>
      </c>
      <c r="D317" s="214">
        <v>17693387</v>
      </c>
      <c r="E317" s="204">
        <f t="shared" si="23"/>
        <v>0.987714877575829</v>
      </c>
      <c r="F317" s="144"/>
      <c r="G317" s="31"/>
      <c r="K317" s="10">
        <v>10458976</v>
      </c>
      <c r="L317" s="10">
        <v>0</v>
      </c>
      <c r="M317" s="10">
        <v>7454480</v>
      </c>
    </row>
    <row r="318" spans="1:13" ht="12.75" customHeight="1">
      <c r="A318" s="188">
        <v>5</v>
      </c>
      <c r="B318" s="280" t="s">
        <v>164</v>
      </c>
      <c r="C318" s="214">
        <v>19520452</v>
      </c>
      <c r="D318" s="214">
        <v>18156968</v>
      </c>
      <c r="E318" s="204">
        <f t="shared" si="23"/>
        <v>0.9301510026509632</v>
      </c>
      <c r="F318" s="144"/>
      <c r="G318" s="31"/>
      <c r="K318" s="10">
        <v>11938692</v>
      </c>
      <c r="L318" s="10">
        <v>0</v>
      </c>
      <c r="M318" s="10">
        <v>7581760</v>
      </c>
    </row>
    <row r="319" spans="1:13" ht="12.75" customHeight="1">
      <c r="A319" s="188">
        <v>6</v>
      </c>
      <c r="B319" s="280" t="s">
        <v>165</v>
      </c>
      <c r="C319" s="214">
        <v>8650256</v>
      </c>
      <c r="D319" s="214">
        <v>8745863</v>
      </c>
      <c r="E319" s="204">
        <f t="shared" si="23"/>
        <v>1.0110525052668962</v>
      </c>
      <c r="F319" s="144"/>
      <c r="G319" s="31"/>
      <c r="K319" s="10">
        <v>5045448</v>
      </c>
      <c r="L319" s="10">
        <v>5192</v>
      </c>
      <c r="M319" s="10">
        <v>3599616</v>
      </c>
    </row>
    <row r="320" spans="1:13" ht="12.75" customHeight="1">
      <c r="A320" s="188">
        <v>7</v>
      </c>
      <c r="B320" s="280" t="s">
        <v>166</v>
      </c>
      <c r="C320" s="214">
        <v>9598976</v>
      </c>
      <c r="D320" s="214">
        <v>8781373</v>
      </c>
      <c r="E320" s="204">
        <f t="shared" si="23"/>
        <v>0.9148239353864412</v>
      </c>
      <c r="F320" s="144"/>
      <c r="G320" s="31"/>
      <c r="K320" s="10">
        <v>5643320</v>
      </c>
      <c r="L320" s="10">
        <v>0</v>
      </c>
      <c r="M320" s="10">
        <v>3955656</v>
      </c>
    </row>
    <row r="321" spans="1:13" ht="12.75" customHeight="1">
      <c r="A321" s="188">
        <v>8</v>
      </c>
      <c r="B321" s="280" t="s">
        <v>167</v>
      </c>
      <c r="C321" s="214">
        <v>14617248</v>
      </c>
      <c r="D321" s="214">
        <v>14317988</v>
      </c>
      <c r="E321" s="204">
        <f t="shared" si="23"/>
        <v>0.9795269259986559</v>
      </c>
      <c r="F321" s="144"/>
      <c r="G321" s="31"/>
      <c r="K321" s="10">
        <v>8773720</v>
      </c>
      <c r="L321" s="10">
        <v>0</v>
      </c>
      <c r="M321" s="10">
        <v>5843528</v>
      </c>
    </row>
    <row r="322" spans="1:13" ht="12.75" customHeight="1">
      <c r="A322" s="188">
        <v>9</v>
      </c>
      <c r="B322" s="280" t="s">
        <v>168</v>
      </c>
      <c r="C322" s="214">
        <v>12536736</v>
      </c>
      <c r="D322" s="214">
        <v>11808550</v>
      </c>
      <c r="E322" s="204">
        <f t="shared" si="23"/>
        <v>0.9419158224277835</v>
      </c>
      <c r="F322" s="144"/>
      <c r="G322" s="31"/>
      <c r="K322" s="10">
        <v>7525860</v>
      </c>
      <c r="L322" s="10">
        <v>0</v>
      </c>
      <c r="M322" s="10">
        <v>5010876</v>
      </c>
    </row>
    <row r="323" spans="1:13" ht="12.75" customHeight="1">
      <c r="A323" s="188">
        <v>10</v>
      </c>
      <c r="B323" s="280" t="s">
        <v>169</v>
      </c>
      <c r="C323" s="214">
        <v>17402616</v>
      </c>
      <c r="D323" s="214">
        <v>16067183</v>
      </c>
      <c r="E323" s="204">
        <f t="shared" si="23"/>
        <v>0.9232625140955819</v>
      </c>
      <c r="F323" s="144"/>
      <c r="G323" s="31"/>
      <c r="K323" s="10">
        <v>9683256</v>
      </c>
      <c r="L323" s="10">
        <v>0</v>
      </c>
      <c r="M323" s="10">
        <v>7719360</v>
      </c>
    </row>
    <row r="324" spans="1:13" ht="12.75" customHeight="1">
      <c r="A324" s="188">
        <v>11</v>
      </c>
      <c r="B324" s="280" t="s">
        <v>170</v>
      </c>
      <c r="C324" s="214">
        <v>11707524</v>
      </c>
      <c r="D324" s="214">
        <v>11319958</v>
      </c>
      <c r="E324" s="204">
        <f t="shared" si="23"/>
        <v>0.9668959892800562</v>
      </c>
      <c r="F324" s="144"/>
      <c r="G324" s="31"/>
      <c r="K324" s="10">
        <v>7326512</v>
      </c>
      <c r="L324" s="10">
        <v>0</v>
      </c>
      <c r="M324" s="10">
        <v>4381012</v>
      </c>
    </row>
    <row r="325" spans="1:13" ht="12.75" customHeight="1">
      <c r="A325" s="188">
        <v>12</v>
      </c>
      <c r="B325" s="280" t="s">
        <v>171</v>
      </c>
      <c r="C325" s="214">
        <v>28912336</v>
      </c>
      <c r="D325" s="214">
        <v>26837728</v>
      </c>
      <c r="E325" s="204">
        <f t="shared" si="23"/>
        <v>0.9282448848131815</v>
      </c>
      <c r="F325" s="144"/>
      <c r="G325" s="31"/>
      <c r="K325" s="10">
        <v>16839832</v>
      </c>
      <c r="L325" s="10">
        <v>1888</v>
      </c>
      <c r="M325" s="10">
        <v>12070616</v>
      </c>
    </row>
    <row r="326" spans="1:13" ht="12.75" customHeight="1">
      <c r="A326" s="188">
        <v>13</v>
      </c>
      <c r="B326" s="280" t="s">
        <v>172</v>
      </c>
      <c r="C326" s="214">
        <v>14882988</v>
      </c>
      <c r="D326" s="214">
        <v>14047787</v>
      </c>
      <c r="E326" s="204">
        <f t="shared" si="23"/>
        <v>0.9438821693600774</v>
      </c>
      <c r="F326" s="144"/>
      <c r="G326" s="31"/>
      <c r="K326" s="10">
        <v>8926284</v>
      </c>
      <c r="L326" s="10">
        <v>0</v>
      </c>
      <c r="M326" s="10">
        <v>5956704</v>
      </c>
    </row>
    <row r="327" spans="1:13" ht="12.75" customHeight="1">
      <c r="A327" s="188">
        <v>14</v>
      </c>
      <c r="B327" s="280" t="s">
        <v>173</v>
      </c>
      <c r="C327" s="214">
        <v>10794156</v>
      </c>
      <c r="D327" s="214">
        <v>10078124</v>
      </c>
      <c r="E327" s="204">
        <f t="shared" si="23"/>
        <v>0.9336648460518822</v>
      </c>
      <c r="F327" s="144"/>
      <c r="G327" s="31"/>
      <c r="K327" s="10">
        <v>6520520</v>
      </c>
      <c r="L327" s="10">
        <v>2360</v>
      </c>
      <c r="M327" s="10">
        <v>4271276</v>
      </c>
    </row>
    <row r="328" spans="1:13" ht="12.75" customHeight="1">
      <c r="A328" s="188">
        <v>15</v>
      </c>
      <c r="B328" s="280" t="s">
        <v>174</v>
      </c>
      <c r="C328" s="214">
        <v>4057824</v>
      </c>
      <c r="D328" s="214">
        <v>3591121</v>
      </c>
      <c r="E328" s="204">
        <f t="shared" si="23"/>
        <v>0.8849868796675262</v>
      </c>
      <c r="F328" s="144"/>
      <c r="G328" s="31"/>
      <c r="K328" s="10">
        <v>2345736</v>
      </c>
      <c r="L328" s="10">
        <v>0</v>
      </c>
      <c r="M328" s="10">
        <v>1712088</v>
      </c>
    </row>
    <row r="329" spans="1:13" ht="12.75" customHeight="1">
      <c r="A329" s="188">
        <v>16</v>
      </c>
      <c r="B329" s="280" t="s">
        <v>175</v>
      </c>
      <c r="C329" s="214">
        <v>15739204</v>
      </c>
      <c r="D329" s="214">
        <v>15299449</v>
      </c>
      <c r="E329" s="204">
        <f t="shared" si="23"/>
        <v>0.9720598957863434</v>
      </c>
      <c r="F329" s="144"/>
      <c r="G329" s="31"/>
      <c r="K329" s="10">
        <v>9287484</v>
      </c>
      <c r="L329" s="10">
        <v>0</v>
      </c>
      <c r="M329" s="10">
        <v>6451720</v>
      </c>
    </row>
    <row r="330" spans="1:13" ht="12.75" customHeight="1">
      <c r="A330" s="188">
        <v>17</v>
      </c>
      <c r="B330" s="280" t="s">
        <v>176</v>
      </c>
      <c r="C330" s="214">
        <v>10647832</v>
      </c>
      <c r="D330" s="214">
        <v>9523523</v>
      </c>
      <c r="E330" s="204">
        <f t="shared" si="23"/>
        <v>0.894409584974669</v>
      </c>
      <c r="F330" s="144"/>
      <c r="G330" s="31" t="s">
        <v>11</v>
      </c>
      <c r="K330" s="10">
        <v>6507276</v>
      </c>
      <c r="L330" s="10">
        <v>0</v>
      </c>
      <c r="M330" s="10">
        <v>4140556</v>
      </c>
    </row>
    <row r="331" spans="1:13" ht="12.75" customHeight="1">
      <c r="A331" s="188">
        <v>18</v>
      </c>
      <c r="B331" s="280" t="s">
        <v>177</v>
      </c>
      <c r="C331" s="214">
        <v>17886280</v>
      </c>
      <c r="D331" s="214">
        <v>16777578</v>
      </c>
      <c r="E331" s="204">
        <f t="shared" si="23"/>
        <v>0.9380138295945272</v>
      </c>
      <c r="F331" s="144"/>
      <c r="G331" s="31"/>
      <c r="K331" s="10">
        <v>10335652</v>
      </c>
      <c r="L331" s="10">
        <v>0</v>
      </c>
      <c r="M331" s="10">
        <v>7550628</v>
      </c>
    </row>
    <row r="332" spans="1:13" ht="12.75" customHeight="1">
      <c r="A332" s="188">
        <v>19</v>
      </c>
      <c r="B332" s="280" t="s">
        <v>178</v>
      </c>
      <c r="C332" s="214">
        <v>9914424</v>
      </c>
      <c r="D332" s="214">
        <v>9091980</v>
      </c>
      <c r="E332" s="204">
        <f t="shared" si="23"/>
        <v>0.9170457103710715</v>
      </c>
      <c r="F332" s="144"/>
      <c r="G332" s="31" t="s">
        <v>11</v>
      </c>
      <c r="K332" s="10">
        <v>5757528</v>
      </c>
      <c r="L332" s="10">
        <v>0</v>
      </c>
      <c r="M332" s="10">
        <v>4156896</v>
      </c>
    </row>
    <row r="333" spans="1:13" ht="12.75" customHeight="1">
      <c r="A333" s="188">
        <v>20</v>
      </c>
      <c r="B333" s="280" t="s">
        <v>179</v>
      </c>
      <c r="C333" s="214">
        <v>24726376</v>
      </c>
      <c r="D333" s="214">
        <v>21606156</v>
      </c>
      <c r="E333" s="204">
        <f t="shared" si="23"/>
        <v>0.8738100561117408</v>
      </c>
      <c r="F333" s="144"/>
      <c r="G333" s="31"/>
      <c r="K333" s="10">
        <v>15356848</v>
      </c>
      <c r="L333" s="10">
        <v>0</v>
      </c>
      <c r="M333" s="10">
        <v>9369528</v>
      </c>
    </row>
    <row r="334" spans="1:13" ht="12.75" customHeight="1">
      <c r="A334" s="188">
        <v>21</v>
      </c>
      <c r="B334" s="280" t="s">
        <v>180</v>
      </c>
      <c r="C334" s="214">
        <v>7851800</v>
      </c>
      <c r="D334" s="214">
        <v>6957314</v>
      </c>
      <c r="E334" s="204">
        <f t="shared" si="23"/>
        <v>0.886078860898138</v>
      </c>
      <c r="F334" s="144"/>
      <c r="G334" s="31"/>
      <c r="K334" s="10">
        <v>4700416</v>
      </c>
      <c r="L334" s="10">
        <v>0</v>
      </c>
      <c r="M334" s="10">
        <v>3151384</v>
      </c>
    </row>
    <row r="335" spans="1:13" ht="12.75" customHeight="1">
      <c r="A335" s="188">
        <v>22</v>
      </c>
      <c r="B335" s="280" t="s">
        <v>181</v>
      </c>
      <c r="C335" s="214">
        <v>11891392</v>
      </c>
      <c r="D335" s="214">
        <v>11183484</v>
      </c>
      <c r="E335" s="204">
        <f t="shared" si="23"/>
        <v>0.9404688702550551</v>
      </c>
      <c r="F335" s="144"/>
      <c r="G335" s="31"/>
      <c r="K335" s="10">
        <v>7339928</v>
      </c>
      <c r="L335" s="10">
        <v>0</v>
      </c>
      <c r="M335" s="10">
        <v>4551464</v>
      </c>
    </row>
    <row r="336" spans="1:13" ht="12.75" customHeight="1">
      <c r="A336" s="188">
        <v>23</v>
      </c>
      <c r="B336" s="280" t="s">
        <v>182</v>
      </c>
      <c r="C336" s="214">
        <v>25323732</v>
      </c>
      <c r="D336" s="214">
        <v>25041222</v>
      </c>
      <c r="E336" s="204">
        <f t="shared" si="23"/>
        <v>0.9888440613729446</v>
      </c>
      <c r="F336" s="144"/>
      <c r="G336" s="31"/>
      <c r="K336" s="10">
        <v>16004600</v>
      </c>
      <c r="L336" s="10">
        <v>0</v>
      </c>
      <c r="M336" s="10">
        <v>9319132</v>
      </c>
    </row>
    <row r="337" spans="1:13" ht="12.75" customHeight="1">
      <c r="A337" s="188">
        <v>24</v>
      </c>
      <c r="B337" s="280" t="s">
        <v>183</v>
      </c>
      <c r="C337" s="214">
        <v>17536948</v>
      </c>
      <c r="D337" s="214">
        <v>16254843</v>
      </c>
      <c r="E337" s="204">
        <f t="shared" si="23"/>
        <v>0.9268912127697476</v>
      </c>
      <c r="F337" s="144"/>
      <c r="G337" s="31"/>
      <c r="K337" s="10">
        <v>11040680</v>
      </c>
      <c r="L337" s="10">
        <v>0</v>
      </c>
      <c r="M337" s="10">
        <v>6496268</v>
      </c>
    </row>
    <row r="338" spans="1:13" ht="12.75" customHeight="1">
      <c r="A338" s="188">
        <v>25</v>
      </c>
      <c r="B338" s="280" t="s">
        <v>184</v>
      </c>
      <c r="C338" s="214">
        <v>33980664</v>
      </c>
      <c r="D338" s="214">
        <v>32030727</v>
      </c>
      <c r="E338" s="204">
        <f t="shared" si="23"/>
        <v>0.9426162773040574</v>
      </c>
      <c r="F338" s="144"/>
      <c r="G338" s="31"/>
      <c r="K338" s="10">
        <v>20946504</v>
      </c>
      <c r="L338" s="10">
        <v>0</v>
      </c>
      <c r="M338" s="10">
        <v>13034160</v>
      </c>
    </row>
    <row r="339" spans="1:13" ht="12.75" customHeight="1">
      <c r="A339" s="188">
        <v>26</v>
      </c>
      <c r="B339" s="280" t="s">
        <v>185</v>
      </c>
      <c r="C339" s="214">
        <v>46305840</v>
      </c>
      <c r="D339" s="214">
        <v>44690904</v>
      </c>
      <c r="E339" s="204">
        <f t="shared" si="23"/>
        <v>0.9651245717602791</v>
      </c>
      <c r="F339" s="144"/>
      <c r="G339" s="31"/>
      <c r="K339" s="10">
        <v>28910964</v>
      </c>
      <c r="L339" s="10">
        <v>0</v>
      </c>
      <c r="M339" s="10">
        <v>17394876</v>
      </c>
    </row>
    <row r="340" spans="1:13" ht="12.75" customHeight="1">
      <c r="A340" s="188">
        <v>27</v>
      </c>
      <c r="B340" s="280" t="s">
        <v>186</v>
      </c>
      <c r="C340" s="214">
        <v>36438372</v>
      </c>
      <c r="D340" s="214">
        <v>35990059</v>
      </c>
      <c r="E340" s="204">
        <f t="shared" si="23"/>
        <v>0.9876966786551277</v>
      </c>
      <c r="F340" s="144"/>
      <c r="G340" s="31"/>
      <c r="K340" s="10">
        <v>22637780</v>
      </c>
      <c r="L340" s="10">
        <v>0</v>
      </c>
      <c r="M340" s="10">
        <v>13800592</v>
      </c>
    </row>
    <row r="341" spans="1:13" ht="12.75" customHeight="1">
      <c r="A341" s="188">
        <v>28</v>
      </c>
      <c r="B341" s="280" t="s">
        <v>187</v>
      </c>
      <c r="C341" s="214">
        <v>41096304</v>
      </c>
      <c r="D341" s="214">
        <v>42390952</v>
      </c>
      <c r="E341" s="204">
        <f t="shared" si="23"/>
        <v>1.0315027842893123</v>
      </c>
      <c r="F341" s="144"/>
      <c r="G341" s="31"/>
      <c r="K341" s="10">
        <v>26610120</v>
      </c>
      <c r="L341" s="10">
        <v>0</v>
      </c>
      <c r="M341" s="10">
        <v>14486184</v>
      </c>
    </row>
    <row r="342" spans="1:13" ht="12.75" customHeight="1">
      <c r="A342" s="188">
        <v>29</v>
      </c>
      <c r="B342" s="280" t="s">
        <v>188</v>
      </c>
      <c r="C342" s="214">
        <v>25487304</v>
      </c>
      <c r="D342" s="214">
        <v>22123453</v>
      </c>
      <c r="E342" s="204">
        <f t="shared" si="23"/>
        <v>0.868018563281546</v>
      </c>
      <c r="F342" s="144"/>
      <c r="G342" s="31"/>
      <c r="K342" s="10">
        <v>15747976</v>
      </c>
      <c r="L342" s="10">
        <v>0</v>
      </c>
      <c r="M342" s="10">
        <v>9739328</v>
      </c>
    </row>
    <row r="343" spans="1:13" ht="12.75" customHeight="1">
      <c r="A343" s="188">
        <v>30</v>
      </c>
      <c r="B343" s="280" t="s">
        <v>189</v>
      </c>
      <c r="C343" s="214">
        <v>43360460</v>
      </c>
      <c r="D343" s="214">
        <v>39041333</v>
      </c>
      <c r="E343" s="204">
        <f t="shared" si="23"/>
        <v>0.9003901941999692</v>
      </c>
      <c r="F343" s="144"/>
      <c r="G343" s="31"/>
      <c r="K343" s="10">
        <v>26695260</v>
      </c>
      <c r="L343" s="10">
        <v>65136</v>
      </c>
      <c r="M343" s="10">
        <v>16600064</v>
      </c>
    </row>
    <row r="344" spans="1:13" ht="12.75" customHeight="1">
      <c r="A344" s="188">
        <v>31</v>
      </c>
      <c r="B344" s="280" t="s">
        <v>190</v>
      </c>
      <c r="C344" s="214">
        <v>41686092</v>
      </c>
      <c r="D344" s="214">
        <v>40141606</v>
      </c>
      <c r="E344" s="204">
        <f t="shared" si="23"/>
        <v>0.9629496091885994</v>
      </c>
      <c r="F344" s="144"/>
      <c r="G344" s="31"/>
      <c r="H344" s="10" t="s">
        <v>11</v>
      </c>
      <c r="K344" s="10">
        <v>27220204</v>
      </c>
      <c r="L344" s="10">
        <v>0</v>
      </c>
      <c r="M344" s="10">
        <v>14465888</v>
      </c>
    </row>
    <row r="345" spans="1:13" ht="12.75" customHeight="1">
      <c r="A345" s="188">
        <v>32</v>
      </c>
      <c r="B345" s="280" t="s">
        <v>191</v>
      </c>
      <c r="C345" s="214">
        <v>25558684</v>
      </c>
      <c r="D345" s="214">
        <v>25060545</v>
      </c>
      <c r="E345" s="204">
        <f t="shared" si="23"/>
        <v>0.9805099902639745</v>
      </c>
      <c r="F345" s="144" t="s">
        <v>11</v>
      </c>
      <c r="G345" s="31"/>
      <c r="K345" s="10">
        <v>15757092</v>
      </c>
      <c r="L345" s="10">
        <v>0</v>
      </c>
      <c r="M345" s="10">
        <v>9801592</v>
      </c>
    </row>
    <row r="346" spans="1:13" ht="12.75" customHeight="1">
      <c r="A346" s="188">
        <v>33</v>
      </c>
      <c r="B346" s="280" t="s">
        <v>192</v>
      </c>
      <c r="C346" s="214">
        <v>37385764</v>
      </c>
      <c r="D346" s="214">
        <v>37532005</v>
      </c>
      <c r="E346" s="204">
        <f t="shared" si="23"/>
        <v>1.0039116761128648</v>
      </c>
      <c r="F346" s="144"/>
      <c r="G346" s="31"/>
      <c r="K346" s="10">
        <v>24667724</v>
      </c>
      <c r="L346" s="10">
        <v>83780</v>
      </c>
      <c r="M346" s="10">
        <v>12634260</v>
      </c>
    </row>
    <row r="347" spans="1:13" ht="12.75" customHeight="1">
      <c r="A347" s="188">
        <v>34</v>
      </c>
      <c r="B347" s="280" t="s">
        <v>193</v>
      </c>
      <c r="C347" s="214">
        <v>25123696</v>
      </c>
      <c r="D347" s="214">
        <v>24025214</v>
      </c>
      <c r="E347" s="204">
        <f t="shared" si="23"/>
        <v>0.9562770541404417</v>
      </c>
      <c r="F347" s="144"/>
      <c r="G347" s="31"/>
      <c r="K347" s="10">
        <v>16654244</v>
      </c>
      <c r="L347" s="10">
        <v>0</v>
      </c>
      <c r="M347" s="10">
        <v>8469452</v>
      </c>
    </row>
    <row r="348" spans="1:13" ht="16.5" customHeight="1">
      <c r="A348" s="34"/>
      <c r="B348" s="1" t="s">
        <v>26</v>
      </c>
      <c r="C348" s="215">
        <v>726899180</v>
      </c>
      <c r="D348" s="216">
        <v>689573034</v>
      </c>
      <c r="E348" s="142">
        <f t="shared" si="23"/>
        <v>0.9486501745675376</v>
      </c>
      <c r="F348" s="42"/>
      <c r="G348" s="31"/>
      <c r="K348" s="10">
        <v>447972452</v>
      </c>
      <c r="L348" s="10">
        <v>160480</v>
      </c>
      <c r="M348" s="10">
        <v>278766248</v>
      </c>
    </row>
    <row r="349" spans="1:7" ht="16.5" customHeight="1">
      <c r="A349" s="40"/>
      <c r="B349" s="2"/>
      <c r="C349" s="144"/>
      <c r="D349" s="144"/>
      <c r="E349" s="145"/>
      <c r="F349" s="42"/>
      <c r="G349" s="31"/>
    </row>
    <row r="350" ht="15.75" customHeight="1">
      <c r="A350" s="9" t="s">
        <v>96</v>
      </c>
    </row>
    <row r="351" ht="14.25">
      <c r="A351" s="9"/>
    </row>
    <row r="352" ht="14.25">
      <c r="A352" s="9" t="s">
        <v>32</v>
      </c>
    </row>
    <row r="353" spans="1:7" ht="33.75" customHeight="1">
      <c r="A353" s="188" t="s">
        <v>19</v>
      </c>
      <c r="B353" s="188"/>
      <c r="C353" s="189" t="s">
        <v>33</v>
      </c>
      <c r="D353" s="189" t="s">
        <v>34</v>
      </c>
      <c r="E353" s="189" t="s">
        <v>6</v>
      </c>
      <c r="F353" s="189" t="s">
        <v>27</v>
      </c>
      <c r="G353" s="190"/>
    </row>
    <row r="354" spans="1:7" ht="16.5" customHeight="1">
      <c r="A354" s="188">
        <v>1</v>
      </c>
      <c r="B354" s="188">
        <v>2</v>
      </c>
      <c r="C354" s="189">
        <v>3</v>
      </c>
      <c r="D354" s="189">
        <v>4</v>
      </c>
      <c r="E354" s="189" t="s">
        <v>35</v>
      </c>
      <c r="F354" s="189">
        <v>6</v>
      </c>
      <c r="G354" s="190"/>
    </row>
    <row r="355" spans="1:7" ht="27" customHeight="1">
      <c r="A355" s="191">
        <v>1</v>
      </c>
      <c r="B355" s="192" t="s">
        <v>234</v>
      </c>
      <c r="C355" s="170">
        <f>D397</f>
        <v>403.68376528325854</v>
      </c>
      <c r="D355" s="170">
        <f>D397</f>
        <v>403.68376528325854</v>
      </c>
      <c r="E355" s="193">
        <f>D355-C355</f>
        <v>0</v>
      </c>
      <c r="F355" s="194">
        <v>0</v>
      </c>
      <c r="G355" s="190"/>
    </row>
    <row r="356" spans="1:8" ht="28.5">
      <c r="A356" s="191">
        <v>2</v>
      </c>
      <c r="B356" s="192" t="s">
        <v>219</v>
      </c>
      <c r="C356" s="170">
        <f>C397</f>
        <v>124914.51604637233</v>
      </c>
      <c r="D356" s="170">
        <f>C397</f>
        <v>124914.51604637233</v>
      </c>
      <c r="E356" s="193">
        <f>D356-C356</f>
        <v>0</v>
      </c>
      <c r="F356" s="195">
        <v>0</v>
      </c>
      <c r="G356" s="190"/>
      <c r="H356" s="10" t="s">
        <v>11</v>
      </c>
    </row>
    <row r="357" ht="14.25">
      <c r="A357" s="54"/>
    </row>
    <row r="358" spans="1:7" ht="14.25">
      <c r="A358" s="9" t="s">
        <v>235</v>
      </c>
      <c r="B358" s="48"/>
      <c r="C358" s="58"/>
      <c r="D358" s="48"/>
      <c r="E358" s="48"/>
      <c r="F358" s="48"/>
      <c r="G358" s="48" t="s">
        <v>11</v>
      </c>
    </row>
    <row r="359" spans="1:8" ht="6" customHeight="1">
      <c r="A359" s="9"/>
      <c r="B359" s="48"/>
      <c r="C359" s="58"/>
      <c r="D359" s="48"/>
      <c r="E359" s="48"/>
      <c r="F359" s="48"/>
      <c r="G359" s="48"/>
      <c r="H359" s="10" t="s">
        <v>11</v>
      </c>
    </row>
    <row r="360" spans="1:5" ht="14.25">
      <c r="A360" s="48"/>
      <c r="B360" s="48"/>
      <c r="C360" s="48"/>
      <c r="D360" s="48"/>
      <c r="E360" s="59" t="s">
        <v>97</v>
      </c>
    </row>
    <row r="361" spans="1:8" ht="43.5" customHeight="1">
      <c r="A361" s="60" t="s">
        <v>36</v>
      </c>
      <c r="B361" s="60" t="s">
        <v>37</v>
      </c>
      <c r="C361" s="61" t="s">
        <v>135</v>
      </c>
      <c r="D361" s="62" t="s">
        <v>236</v>
      </c>
      <c r="E361" s="61" t="s">
        <v>134</v>
      </c>
      <c r="F361" s="250"/>
      <c r="G361" s="250"/>
      <c r="H361" s="190"/>
    </row>
    <row r="362" spans="1:8" ht="15.75" customHeight="1">
      <c r="A362" s="60">
        <v>1</v>
      </c>
      <c r="B362" s="60">
        <v>2</v>
      </c>
      <c r="C362" s="61">
        <v>3</v>
      </c>
      <c r="D362" s="62">
        <v>4</v>
      </c>
      <c r="E362" s="61">
        <v>5</v>
      </c>
      <c r="F362" s="250"/>
      <c r="G362" s="250"/>
      <c r="H362" s="190"/>
    </row>
    <row r="363" spans="1:10" ht="12.75" customHeight="1">
      <c r="A363" s="188">
        <v>1</v>
      </c>
      <c r="B363" s="280" t="s">
        <v>160</v>
      </c>
      <c r="C363" s="170">
        <v>2594.2218055169524</v>
      </c>
      <c r="D363" s="170">
        <v>14.344919802666851</v>
      </c>
      <c r="E363" s="149">
        <f aca="true" t="shared" si="24" ref="E363:E397">D363/C363</f>
        <v>0.0055295656570924275</v>
      </c>
      <c r="F363" s="251"/>
      <c r="G363" s="252"/>
      <c r="H363" s="206"/>
      <c r="J363" s="283"/>
    </row>
    <row r="364" spans="1:8" ht="12.75" customHeight="1">
      <c r="A364" s="188">
        <v>2</v>
      </c>
      <c r="B364" s="280" t="s">
        <v>161</v>
      </c>
      <c r="C364" s="170">
        <v>3663.4009569266</v>
      </c>
      <c r="D364" s="170">
        <v>26.836661212314</v>
      </c>
      <c r="E364" s="149">
        <f t="shared" si="24"/>
        <v>0.007325613965780186</v>
      </c>
      <c r="F364" s="251"/>
      <c r="G364" s="252"/>
      <c r="H364" s="206"/>
    </row>
    <row r="365" spans="1:8" ht="12.75" customHeight="1">
      <c r="A365" s="188">
        <v>3</v>
      </c>
      <c r="B365" s="280" t="s">
        <v>162</v>
      </c>
      <c r="C365" s="170">
        <v>4001.648403468952</v>
      </c>
      <c r="D365" s="170">
        <v>8.215117754666608</v>
      </c>
      <c r="E365" s="149">
        <f t="shared" si="24"/>
        <v>0.0020529334230226424</v>
      </c>
      <c r="F365" s="251"/>
      <c r="G365" s="252"/>
      <c r="H365" s="206"/>
    </row>
    <row r="366" spans="1:8" ht="12.75" customHeight="1">
      <c r="A366" s="188">
        <v>4</v>
      </c>
      <c r="B366" s="280" t="s">
        <v>163</v>
      </c>
      <c r="C366" s="170">
        <v>3626.5511034689525</v>
      </c>
      <c r="D366" s="170">
        <v>8.81300199466699</v>
      </c>
      <c r="E366" s="149">
        <f t="shared" si="24"/>
        <v>0.002430133132892288</v>
      </c>
      <c r="F366" s="251"/>
      <c r="G366" s="252" t="s">
        <v>11</v>
      </c>
      <c r="H366" s="206"/>
    </row>
    <row r="367" spans="1:8" ht="12.75" customHeight="1">
      <c r="A367" s="188">
        <v>5</v>
      </c>
      <c r="B367" s="280" t="s">
        <v>164</v>
      </c>
      <c r="C367" s="170">
        <v>3386.7804034689525</v>
      </c>
      <c r="D367" s="170">
        <v>6.324617754667059</v>
      </c>
      <c r="E367" s="149">
        <f t="shared" si="24"/>
        <v>0.00186744252688748</v>
      </c>
      <c r="F367" s="251"/>
      <c r="G367" s="252"/>
      <c r="H367" s="206"/>
    </row>
    <row r="368" spans="1:8" ht="12.75" customHeight="1">
      <c r="A368" s="188">
        <v>6</v>
      </c>
      <c r="B368" s="280" t="s">
        <v>165</v>
      </c>
      <c r="C368" s="170">
        <v>1540.6974034689524</v>
      </c>
      <c r="D368" s="170">
        <v>4.398117754666714</v>
      </c>
      <c r="E368" s="149">
        <f t="shared" si="24"/>
        <v>0.0028546278748598822</v>
      </c>
      <c r="F368" s="251"/>
      <c r="G368" s="252"/>
      <c r="H368" s="206"/>
    </row>
    <row r="369" spans="1:8" ht="12.75" customHeight="1">
      <c r="A369" s="188">
        <v>7</v>
      </c>
      <c r="B369" s="280" t="s">
        <v>166</v>
      </c>
      <c r="C369" s="170">
        <v>1696.4174034689524</v>
      </c>
      <c r="D369" s="170">
        <v>10.463617754666615</v>
      </c>
      <c r="E369" s="149">
        <f t="shared" si="24"/>
        <v>0.006168067913751581</v>
      </c>
      <c r="F369" s="251"/>
      <c r="G369" s="252"/>
      <c r="H369" s="206"/>
    </row>
    <row r="370" spans="1:8" ht="12.75" customHeight="1">
      <c r="A370" s="188">
        <v>8</v>
      </c>
      <c r="B370" s="280" t="s">
        <v>167</v>
      </c>
      <c r="C370" s="170">
        <v>2572.2304034689523</v>
      </c>
      <c r="D370" s="170">
        <v>11.161117754666577</v>
      </c>
      <c r="E370" s="149">
        <f t="shared" si="24"/>
        <v>0.0043390816544328645</v>
      </c>
      <c r="F370" s="251"/>
      <c r="G370" s="252"/>
      <c r="H370" s="206"/>
    </row>
    <row r="371" spans="1:8" ht="12.75" customHeight="1">
      <c r="A371" s="188">
        <v>9</v>
      </c>
      <c r="B371" s="280" t="s">
        <v>168</v>
      </c>
      <c r="C371" s="170">
        <v>2210.6802857142857</v>
      </c>
      <c r="D371" s="170">
        <v>17.57138000000012</v>
      </c>
      <c r="E371" s="149">
        <f t="shared" si="24"/>
        <v>0.007948403988378034</v>
      </c>
      <c r="F371" s="251"/>
      <c r="G371" s="252"/>
      <c r="H371" s="206"/>
    </row>
    <row r="372" spans="1:8" ht="12.75" customHeight="1">
      <c r="A372" s="188">
        <v>10</v>
      </c>
      <c r="B372" s="280" t="s">
        <v>169</v>
      </c>
      <c r="C372" s="170">
        <v>3011.0204457142854</v>
      </c>
      <c r="D372" s="170">
        <v>6.380660000000063</v>
      </c>
      <c r="E372" s="149">
        <f t="shared" si="24"/>
        <v>0.002119102183142572</v>
      </c>
      <c r="F372" s="251"/>
      <c r="G372" s="252"/>
      <c r="H372" s="206"/>
    </row>
    <row r="373" spans="1:8" ht="12.75" customHeight="1">
      <c r="A373" s="188">
        <v>11</v>
      </c>
      <c r="B373" s="280" t="s">
        <v>170</v>
      </c>
      <c r="C373" s="170">
        <v>1998.8648904689526</v>
      </c>
      <c r="D373" s="170">
        <v>25.82460475466692</v>
      </c>
      <c r="E373" s="149">
        <f t="shared" si="24"/>
        <v>0.0129196349777339</v>
      </c>
      <c r="F373" s="251"/>
      <c r="G373" s="252"/>
      <c r="H373" s="206"/>
    </row>
    <row r="374" spans="1:8" ht="12.75" customHeight="1">
      <c r="A374" s="188">
        <v>12</v>
      </c>
      <c r="B374" s="280" t="s">
        <v>171</v>
      </c>
      <c r="C374" s="170">
        <v>5155.269403468952</v>
      </c>
      <c r="D374" s="170">
        <v>8.936117754666313</v>
      </c>
      <c r="E374" s="149">
        <f t="shared" si="24"/>
        <v>0.0017333949121365508</v>
      </c>
      <c r="F374" s="251"/>
      <c r="G374" s="252"/>
      <c r="H374" s="206"/>
    </row>
    <row r="375" spans="1:8" ht="12.75" customHeight="1">
      <c r="A375" s="188">
        <v>13</v>
      </c>
      <c r="B375" s="280" t="s">
        <v>172</v>
      </c>
      <c r="C375" s="170">
        <v>2647.8379034689524</v>
      </c>
      <c r="D375" s="170">
        <v>15.732517754666361</v>
      </c>
      <c r="E375" s="149">
        <f t="shared" si="24"/>
        <v>0.005941646856121771</v>
      </c>
      <c r="F375" s="251"/>
      <c r="G375" s="252"/>
      <c r="H375" s="206"/>
    </row>
    <row r="376" spans="1:8" ht="12.75" customHeight="1">
      <c r="A376" s="188">
        <v>14</v>
      </c>
      <c r="B376" s="280" t="s">
        <v>173</v>
      </c>
      <c r="C376" s="170">
        <v>1879.6864857142857</v>
      </c>
      <c r="D376" s="170">
        <v>11.167200000000022</v>
      </c>
      <c r="E376" s="149">
        <f t="shared" si="24"/>
        <v>0.005940990736950719</v>
      </c>
      <c r="F376" s="251"/>
      <c r="G376" s="252"/>
      <c r="H376" s="206"/>
    </row>
    <row r="377" spans="1:8" ht="12.75" customHeight="1">
      <c r="A377" s="188">
        <v>15</v>
      </c>
      <c r="B377" s="280" t="s">
        <v>174</v>
      </c>
      <c r="C377" s="170">
        <v>772.3641177546667</v>
      </c>
      <c r="D377" s="170">
        <v>15.343058294666577</v>
      </c>
      <c r="E377" s="149">
        <f t="shared" si="24"/>
        <v>0.01986505838628321</v>
      </c>
      <c r="F377" s="251"/>
      <c r="G377" s="252"/>
      <c r="H377" s="206"/>
    </row>
    <row r="378" spans="1:8" ht="12.75" customHeight="1">
      <c r="A378" s="188">
        <v>16</v>
      </c>
      <c r="B378" s="280" t="s">
        <v>175</v>
      </c>
      <c r="C378" s="170">
        <v>2767.496403468952</v>
      </c>
      <c r="D378" s="170">
        <v>14.190467754666315</v>
      </c>
      <c r="E378" s="149">
        <f t="shared" si="24"/>
        <v>0.00512754695430827</v>
      </c>
      <c r="F378" s="251"/>
      <c r="G378" s="252"/>
      <c r="H378" s="206"/>
    </row>
    <row r="379" spans="1:8" ht="12.75" customHeight="1">
      <c r="A379" s="188">
        <v>17</v>
      </c>
      <c r="B379" s="280" t="s">
        <v>176</v>
      </c>
      <c r="C379" s="170">
        <v>1863.7624034689522</v>
      </c>
      <c r="D379" s="170">
        <v>14.494117754666604</v>
      </c>
      <c r="E379" s="149">
        <f t="shared" si="24"/>
        <v>0.007776805523970886</v>
      </c>
      <c r="F379" s="251"/>
      <c r="G379" s="252"/>
      <c r="H379" s="206"/>
    </row>
    <row r="380" spans="1:8" ht="12.75" customHeight="1">
      <c r="A380" s="188">
        <v>18</v>
      </c>
      <c r="B380" s="280" t="s">
        <v>177</v>
      </c>
      <c r="C380" s="170">
        <v>3197.937117754667</v>
      </c>
      <c r="D380" s="170">
        <v>4.1011177546663475</v>
      </c>
      <c r="E380" s="149">
        <f t="shared" si="24"/>
        <v>0.0012824260151637445</v>
      </c>
      <c r="F380" s="251"/>
      <c r="G380" s="252"/>
      <c r="H380" s="206"/>
    </row>
    <row r="381" spans="1:8" ht="12.75" customHeight="1">
      <c r="A381" s="188">
        <v>19</v>
      </c>
      <c r="B381" s="280" t="s">
        <v>178</v>
      </c>
      <c r="C381" s="170">
        <v>1769.4241177546664</v>
      </c>
      <c r="D381" s="170">
        <v>2.9435177546668</v>
      </c>
      <c r="E381" s="149">
        <f t="shared" si="24"/>
        <v>0.001663545627716443</v>
      </c>
      <c r="F381" s="251"/>
      <c r="G381" s="252"/>
      <c r="H381" s="206"/>
    </row>
    <row r="382" spans="1:8" ht="12.75" customHeight="1">
      <c r="A382" s="188">
        <v>20</v>
      </c>
      <c r="B382" s="280" t="s">
        <v>179</v>
      </c>
      <c r="C382" s="170">
        <v>4089.0524034689524</v>
      </c>
      <c r="D382" s="170">
        <v>16.409117754666823</v>
      </c>
      <c r="E382" s="149">
        <f t="shared" si="24"/>
        <v>0.004012938973525047</v>
      </c>
      <c r="F382" s="251"/>
      <c r="G382" s="252"/>
      <c r="H382" s="206"/>
    </row>
    <row r="383" spans="1:8" ht="12.75" customHeight="1">
      <c r="A383" s="188">
        <v>21</v>
      </c>
      <c r="B383" s="280" t="s">
        <v>180</v>
      </c>
      <c r="C383" s="170">
        <v>1365.0447199999999</v>
      </c>
      <c r="D383" s="170">
        <v>11.222920000000041</v>
      </c>
      <c r="E383" s="149">
        <f t="shared" si="24"/>
        <v>0.008221650057003291</v>
      </c>
      <c r="F383" s="251"/>
      <c r="G383" s="252"/>
      <c r="H383" s="206"/>
    </row>
    <row r="384" spans="1:8" ht="12.75" customHeight="1">
      <c r="A384" s="188">
        <v>22</v>
      </c>
      <c r="B384" s="280" t="s">
        <v>181</v>
      </c>
      <c r="C384" s="170">
        <v>1933.47418</v>
      </c>
      <c r="D384" s="170">
        <v>4.036980000000014</v>
      </c>
      <c r="E384" s="149">
        <f t="shared" si="24"/>
        <v>0.0020879409933470196</v>
      </c>
      <c r="F384" s="251"/>
      <c r="G384" s="252"/>
      <c r="H384" s="206"/>
    </row>
    <row r="385" spans="1:8" ht="12.75" customHeight="1">
      <c r="A385" s="188">
        <v>23</v>
      </c>
      <c r="B385" s="280" t="s">
        <v>182</v>
      </c>
      <c r="C385" s="170">
        <v>4427.825285714285</v>
      </c>
      <c r="D385" s="170">
        <v>14.901000000000295</v>
      </c>
      <c r="E385" s="149">
        <f t="shared" si="24"/>
        <v>0.003365308935760437</v>
      </c>
      <c r="F385" s="251"/>
      <c r="G385" s="252"/>
      <c r="H385" s="206"/>
    </row>
    <row r="386" spans="1:8" ht="12.75" customHeight="1">
      <c r="A386" s="188">
        <v>24</v>
      </c>
      <c r="B386" s="280" t="s">
        <v>183</v>
      </c>
      <c r="C386" s="170">
        <v>3022.6164034689527</v>
      </c>
      <c r="D386" s="170">
        <v>24.42355675466709</v>
      </c>
      <c r="E386" s="149">
        <f t="shared" si="24"/>
        <v>0.008080270035799784</v>
      </c>
      <c r="F386" s="251"/>
      <c r="G386" s="252"/>
      <c r="H386" s="206"/>
    </row>
    <row r="387" spans="1:8" ht="12.75" customHeight="1">
      <c r="A387" s="188">
        <v>25</v>
      </c>
      <c r="B387" s="280" t="s">
        <v>184</v>
      </c>
      <c r="C387" s="170">
        <v>5823.767003468953</v>
      </c>
      <c r="D387" s="170">
        <v>12.27523019961086</v>
      </c>
      <c r="E387" s="149">
        <f t="shared" si="24"/>
        <v>0.002107781817558818</v>
      </c>
      <c r="F387" s="251"/>
      <c r="G387" s="252"/>
      <c r="H387" s="206"/>
    </row>
    <row r="388" spans="1:8" ht="12.75" customHeight="1">
      <c r="A388" s="188">
        <v>26</v>
      </c>
      <c r="B388" s="280" t="s">
        <v>185</v>
      </c>
      <c r="C388" s="170">
        <v>7797.147203468952</v>
      </c>
      <c r="D388" s="170">
        <v>9.518837754666038</v>
      </c>
      <c r="E388" s="149">
        <f t="shared" si="24"/>
        <v>0.0012208103177058277</v>
      </c>
      <c r="F388" s="251"/>
      <c r="G388" s="252"/>
      <c r="H388" s="206"/>
    </row>
    <row r="389" spans="1:8" ht="12.75" customHeight="1">
      <c r="A389" s="188">
        <v>27</v>
      </c>
      <c r="B389" s="280" t="s">
        <v>186</v>
      </c>
      <c r="C389" s="170">
        <v>6239.619803468952</v>
      </c>
      <c r="D389" s="170">
        <v>11.150517754667021</v>
      </c>
      <c r="E389" s="149">
        <f t="shared" si="24"/>
        <v>0.001787050830960538</v>
      </c>
      <c r="F389" s="251"/>
      <c r="G389" s="252"/>
      <c r="H389" s="206"/>
    </row>
    <row r="390" spans="1:8" ht="12.75" customHeight="1">
      <c r="A390" s="188">
        <v>28</v>
      </c>
      <c r="B390" s="280" t="s">
        <v>187</v>
      </c>
      <c r="C390" s="170">
        <v>6955.525403468952</v>
      </c>
      <c r="D390" s="170">
        <v>14.910552440666379</v>
      </c>
      <c r="E390" s="149">
        <f t="shared" si="24"/>
        <v>0.0021436989408779947</v>
      </c>
      <c r="F390" s="251"/>
      <c r="G390" s="252"/>
      <c r="H390" s="206"/>
    </row>
    <row r="391" spans="1:8" ht="12.75" customHeight="1">
      <c r="A391" s="188">
        <v>29</v>
      </c>
      <c r="B391" s="280" t="s">
        <v>188</v>
      </c>
      <c r="C391" s="170">
        <v>4331.697403468952</v>
      </c>
      <c r="D391" s="170">
        <v>16.037117754666554</v>
      </c>
      <c r="E391" s="149">
        <f t="shared" si="24"/>
        <v>0.003702271017782441</v>
      </c>
      <c r="F391" s="251"/>
      <c r="G391" s="252"/>
      <c r="H391" s="206"/>
    </row>
    <row r="392" spans="1:8" ht="12.75" customHeight="1">
      <c r="A392" s="188">
        <v>30</v>
      </c>
      <c r="B392" s="280" t="s">
        <v>189</v>
      </c>
      <c r="C392" s="170">
        <v>6819.9234034689525</v>
      </c>
      <c r="D392" s="170">
        <v>5.109117754666613</v>
      </c>
      <c r="E392" s="149">
        <f t="shared" si="24"/>
        <v>0.000749145914464063</v>
      </c>
      <c r="F392" s="251"/>
      <c r="G392" s="252"/>
      <c r="H392" s="206"/>
    </row>
    <row r="393" spans="1:8" ht="12.75" customHeight="1">
      <c r="A393" s="188">
        <v>31</v>
      </c>
      <c r="B393" s="280" t="s">
        <v>190</v>
      </c>
      <c r="C393" s="170">
        <v>7096.567403468953</v>
      </c>
      <c r="D393" s="170">
        <v>6.449485754667137</v>
      </c>
      <c r="E393" s="149">
        <f t="shared" si="24"/>
        <v>0.0009088176561973457</v>
      </c>
      <c r="F393" s="251"/>
      <c r="G393" s="252"/>
      <c r="H393" s="206"/>
    </row>
    <row r="394" spans="1:8" ht="12.75" customHeight="1">
      <c r="A394" s="188">
        <v>32</v>
      </c>
      <c r="B394" s="280" t="s">
        <v>191</v>
      </c>
      <c r="C394" s="170">
        <v>4345.696285714286</v>
      </c>
      <c r="D394" s="170">
        <v>9.860000000000184</v>
      </c>
      <c r="E394" s="149">
        <f t="shared" si="24"/>
        <v>0.0022689114359908686</v>
      </c>
      <c r="F394" s="251"/>
      <c r="G394" s="252"/>
      <c r="H394" s="206"/>
    </row>
    <row r="395" spans="1:8" ht="12.75" customHeight="1">
      <c r="A395" s="188">
        <v>33</v>
      </c>
      <c r="B395" s="280" t="s">
        <v>192</v>
      </c>
      <c r="C395" s="170">
        <v>6209.4334</v>
      </c>
      <c r="D395" s="170">
        <v>13.672399999999357</v>
      </c>
      <c r="E395" s="149">
        <f t="shared" si="24"/>
        <v>0.002201875617185838</v>
      </c>
      <c r="F395" s="251"/>
      <c r="G395" s="252"/>
      <c r="H395" s="206"/>
    </row>
    <row r="396" spans="1:9" ht="12.75" customHeight="1">
      <c r="A396" s="188">
        <v>34</v>
      </c>
      <c r="B396" s="280" t="s">
        <v>193</v>
      </c>
      <c r="C396" s="170">
        <v>4100.834285714285</v>
      </c>
      <c r="D396" s="170">
        <v>6.465000000000259</v>
      </c>
      <c r="E396" s="149">
        <f t="shared" si="24"/>
        <v>0.0015765084735371556</v>
      </c>
      <c r="F396" s="251"/>
      <c r="G396" s="252"/>
      <c r="H396" s="206"/>
      <c r="I396" s="10" t="s">
        <v>11</v>
      </c>
    </row>
    <row r="397" spans="1:8" ht="12.75" customHeight="1">
      <c r="A397" s="34"/>
      <c r="B397" s="1" t="s">
        <v>26</v>
      </c>
      <c r="C397" s="171">
        <v>124914.51604637233</v>
      </c>
      <c r="D397" s="171">
        <v>403.68376528325854</v>
      </c>
      <c r="E397" s="148">
        <f t="shared" si="24"/>
        <v>0.003231680176652952</v>
      </c>
      <c r="F397" s="251"/>
      <c r="G397" s="252"/>
      <c r="H397" s="206"/>
    </row>
    <row r="398" spans="1:8" ht="14.25">
      <c r="A398" s="40"/>
      <c r="B398" s="2"/>
      <c r="C398" s="65"/>
      <c r="D398" s="26"/>
      <c r="E398" s="66"/>
      <c r="F398" s="253"/>
      <c r="G398" s="254"/>
      <c r="H398" s="253"/>
    </row>
    <row r="399" spans="1:8" ht="14.25">
      <c r="A399" s="40"/>
      <c r="B399" s="2"/>
      <c r="C399" s="65"/>
      <c r="D399" s="26"/>
      <c r="E399" s="66"/>
      <c r="F399" s="26"/>
      <c r="G399" s="65"/>
      <c r="H399" s="26"/>
    </row>
    <row r="400" spans="1:7" ht="14.25">
      <c r="A400" s="9" t="s">
        <v>254</v>
      </c>
      <c r="B400" s="48"/>
      <c r="C400" s="58"/>
      <c r="D400" s="48"/>
      <c r="E400" s="48"/>
      <c r="F400" s="48"/>
      <c r="G400" s="48"/>
    </row>
    <row r="401" spans="1:5" ht="14.25">
      <c r="A401" s="48"/>
      <c r="B401" s="48"/>
      <c r="C401" s="48"/>
      <c r="D401" s="48"/>
      <c r="E401" s="59" t="s">
        <v>97</v>
      </c>
    </row>
    <row r="402" spans="1:7" ht="52.5" customHeight="1">
      <c r="A402" s="60" t="s">
        <v>36</v>
      </c>
      <c r="B402" s="60" t="s">
        <v>37</v>
      </c>
      <c r="C402" s="61" t="s">
        <v>135</v>
      </c>
      <c r="D402" s="209" t="s">
        <v>253</v>
      </c>
      <c r="E402" s="61" t="s">
        <v>133</v>
      </c>
      <c r="F402" s="63"/>
      <c r="G402" s="64"/>
    </row>
    <row r="403" spans="1:7" ht="12.75" customHeight="1">
      <c r="A403" s="60">
        <v>1</v>
      </c>
      <c r="B403" s="60">
        <v>2</v>
      </c>
      <c r="C403" s="61">
        <v>3</v>
      </c>
      <c r="D403" s="62">
        <v>4</v>
      </c>
      <c r="E403" s="61">
        <v>5</v>
      </c>
      <c r="F403" s="63"/>
      <c r="G403" s="64"/>
    </row>
    <row r="404" spans="1:7" ht="12.75" customHeight="1">
      <c r="A404" s="188">
        <v>1</v>
      </c>
      <c r="B404" s="280" t="s">
        <v>160</v>
      </c>
      <c r="C404" s="170">
        <v>2594.2218055169524</v>
      </c>
      <c r="D404" s="267">
        <v>54.804428802666905</v>
      </c>
      <c r="E404" s="150">
        <f aca="true" t="shared" si="25" ref="E404:E438">D404/C404</f>
        <v>0.021125575571879825</v>
      </c>
      <c r="F404" s="144"/>
      <c r="G404" s="31"/>
    </row>
    <row r="405" spans="1:7" ht="12.75" customHeight="1">
      <c r="A405" s="188">
        <v>2</v>
      </c>
      <c r="B405" s="280" t="s">
        <v>161</v>
      </c>
      <c r="C405" s="170">
        <v>3663.4009569266</v>
      </c>
      <c r="D405" s="267">
        <v>77.8522612123138</v>
      </c>
      <c r="E405" s="150">
        <f t="shared" si="25"/>
        <v>0.021251362361827775</v>
      </c>
      <c r="F405" s="144"/>
      <c r="G405" s="31"/>
    </row>
    <row r="406" spans="1:7" ht="12.75" customHeight="1">
      <c r="A406" s="188">
        <v>3</v>
      </c>
      <c r="B406" s="280" t="s">
        <v>162</v>
      </c>
      <c r="C406" s="170">
        <v>4001.648403468952</v>
      </c>
      <c r="D406" s="267">
        <v>186.61166775466666</v>
      </c>
      <c r="E406" s="150">
        <f t="shared" si="25"/>
        <v>0.0466336991508041</v>
      </c>
      <c r="F406" s="144"/>
      <c r="G406" s="31"/>
    </row>
    <row r="407" spans="1:7" ht="12.75" customHeight="1">
      <c r="A407" s="188">
        <v>4</v>
      </c>
      <c r="B407" s="280" t="s">
        <v>163</v>
      </c>
      <c r="C407" s="170">
        <v>3626.5511034689525</v>
      </c>
      <c r="D407" s="267">
        <v>114.51920199466701</v>
      </c>
      <c r="E407" s="150">
        <f t="shared" si="25"/>
        <v>0.0315779920721714</v>
      </c>
      <c r="F407" s="144"/>
      <c r="G407" s="31"/>
    </row>
    <row r="408" spans="1:7" ht="12.75" customHeight="1">
      <c r="A408" s="188">
        <v>5</v>
      </c>
      <c r="B408" s="280" t="s">
        <v>164</v>
      </c>
      <c r="C408" s="170">
        <v>3386.7804034689525</v>
      </c>
      <c r="D408" s="267">
        <v>90.9796177546669</v>
      </c>
      <c r="E408" s="150">
        <f t="shared" si="25"/>
        <v>0.02686315819634479</v>
      </c>
      <c r="F408" s="144"/>
      <c r="G408" s="31"/>
    </row>
    <row r="409" spans="1:7" ht="12.75" customHeight="1">
      <c r="A409" s="188">
        <v>6</v>
      </c>
      <c r="B409" s="280" t="s">
        <v>165</v>
      </c>
      <c r="C409" s="170">
        <v>1540.6974034689524</v>
      </c>
      <c r="D409" s="267">
        <v>89.61811775466666</v>
      </c>
      <c r="E409" s="150">
        <f t="shared" si="25"/>
        <v>0.05816724137581284</v>
      </c>
      <c r="F409" s="144"/>
      <c r="G409" s="31"/>
    </row>
    <row r="410" spans="1:7" ht="12.75" customHeight="1">
      <c r="A410" s="188">
        <v>7</v>
      </c>
      <c r="B410" s="280" t="s">
        <v>166</v>
      </c>
      <c r="C410" s="170">
        <v>1696.4174034689524</v>
      </c>
      <c r="D410" s="267">
        <v>51.09161775466666</v>
      </c>
      <c r="E410" s="150">
        <f t="shared" si="25"/>
        <v>0.03011736241929077</v>
      </c>
      <c r="F410" s="144"/>
      <c r="G410" s="31"/>
    </row>
    <row r="411" spans="1:7" ht="12.75" customHeight="1">
      <c r="A411" s="188">
        <v>8</v>
      </c>
      <c r="B411" s="280" t="s">
        <v>167</v>
      </c>
      <c r="C411" s="170">
        <v>2572.2304034689523</v>
      </c>
      <c r="D411" s="267">
        <v>102.73811775466672</v>
      </c>
      <c r="E411" s="150">
        <f t="shared" si="25"/>
        <v>0.03994125783448963</v>
      </c>
      <c r="F411" s="144"/>
      <c r="G411" s="31"/>
    </row>
    <row r="412" spans="1:7" ht="12.75" customHeight="1">
      <c r="A412" s="188">
        <v>9</v>
      </c>
      <c r="B412" s="280" t="s">
        <v>168</v>
      </c>
      <c r="C412" s="170">
        <v>2210.6802857142857</v>
      </c>
      <c r="D412" s="267">
        <v>233.65738000000016</v>
      </c>
      <c r="E412" s="150">
        <f t="shared" si="25"/>
        <v>0.10569478612982876</v>
      </c>
      <c r="F412" s="144"/>
      <c r="G412" s="31"/>
    </row>
    <row r="413" spans="1:7" ht="12.75" customHeight="1">
      <c r="A413" s="188">
        <v>10</v>
      </c>
      <c r="B413" s="280" t="s">
        <v>169</v>
      </c>
      <c r="C413" s="170">
        <v>3011.0204457142854</v>
      </c>
      <c r="D413" s="267">
        <v>236.53166000000016</v>
      </c>
      <c r="E413" s="150">
        <f t="shared" si="25"/>
        <v>0.07855531513798447</v>
      </c>
      <c r="F413" s="144"/>
      <c r="G413" s="31"/>
    </row>
    <row r="414" spans="1:7" ht="12.75" customHeight="1">
      <c r="A414" s="188">
        <v>11</v>
      </c>
      <c r="B414" s="280" t="s">
        <v>170</v>
      </c>
      <c r="C414" s="170">
        <v>1998.8648904689526</v>
      </c>
      <c r="D414" s="267">
        <v>271.64560475466703</v>
      </c>
      <c r="E414" s="150">
        <f t="shared" si="25"/>
        <v>0.13589993303196016</v>
      </c>
      <c r="F414" s="144"/>
      <c r="G414" s="31"/>
    </row>
    <row r="415" spans="1:7" ht="12.75" customHeight="1">
      <c r="A415" s="188">
        <v>12</v>
      </c>
      <c r="B415" s="280" t="s">
        <v>171</v>
      </c>
      <c r="C415" s="170">
        <v>5155.269403468952</v>
      </c>
      <c r="D415" s="267">
        <v>148.3661177546663</v>
      </c>
      <c r="E415" s="150">
        <f t="shared" si="25"/>
        <v>0.02877950813876605</v>
      </c>
      <c r="F415" s="144"/>
      <c r="G415" s="31"/>
    </row>
    <row r="416" spans="1:7" ht="12.75" customHeight="1">
      <c r="A416" s="188">
        <v>13</v>
      </c>
      <c r="B416" s="280" t="s">
        <v>172</v>
      </c>
      <c r="C416" s="170">
        <v>2647.8379034689524</v>
      </c>
      <c r="D416" s="267">
        <v>309.1625177546663</v>
      </c>
      <c r="E416" s="150">
        <f t="shared" si="25"/>
        <v>0.11676036412562496</v>
      </c>
      <c r="F416" s="144"/>
      <c r="G416" s="31"/>
    </row>
    <row r="417" spans="1:7" ht="12.75" customHeight="1">
      <c r="A417" s="188">
        <v>14</v>
      </c>
      <c r="B417" s="280" t="s">
        <v>173</v>
      </c>
      <c r="C417" s="170">
        <v>1879.6864857142857</v>
      </c>
      <c r="D417" s="267">
        <v>48.16719999999994</v>
      </c>
      <c r="E417" s="150">
        <f t="shared" si="25"/>
        <v>0.025625124384344486</v>
      </c>
      <c r="F417" s="144"/>
      <c r="G417" s="31"/>
    </row>
    <row r="418" spans="1:7" ht="12.75" customHeight="1">
      <c r="A418" s="188">
        <v>15</v>
      </c>
      <c r="B418" s="280" t="s">
        <v>174</v>
      </c>
      <c r="C418" s="170">
        <v>772.3641177546667</v>
      </c>
      <c r="D418" s="267">
        <v>0.4110582946665602</v>
      </c>
      <c r="E418" s="150">
        <f t="shared" si="25"/>
        <v>0.0005322079123270826</v>
      </c>
      <c r="F418" s="144"/>
      <c r="G418" s="31"/>
    </row>
    <row r="419" spans="1:7" ht="12.75" customHeight="1">
      <c r="A419" s="188">
        <v>16</v>
      </c>
      <c r="B419" s="280" t="s">
        <v>175</v>
      </c>
      <c r="C419" s="170">
        <v>2767.496403468952</v>
      </c>
      <c r="D419" s="267">
        <v>50.68246775466629</v>
      </c>
      <c r="E419" s="150">
        <f t="shared" si="25"/>
        <v>0.018313471949281575</v>
      </c>
      <c r="F419" s="144"/>
      <c r="G419" s="31"/>
    </row>
    <row r="420" spans="1:7" ht="12.75" customHeight="1">
      <c r="A420" s="188">
        <v>17</v>
      </c>
      <c r="B420" s="280" t="s">
        <v>176</v>
      </c>
      <c r="C420" s="170">
        <v>1863.7624034689522</v>
      </c>
      <c r="D420" s="267">
        <v>67.73411775466663</v>
      </c>
      <c r="E420" s="150">
        <f t="shared" si="25"/>
        <v>0.03634267845976269</v>
      </c>
      <c r="F420" s="144"/>
      <c r="G420" s="31"/>
    </row>
    <row r="421" spans="1:7" ht="12.75" customHeight="1">
      <c r="A421" s="188">
        <v>18</v>
      </c>
      <c r="B421" s="280" t="s">
        <v>177</v>
      </c>
      <c r="C421" s="170">
        <v>3197.937117754667</v>
      </c>
      <c r="D421" s="267">
        <v>223.36511775466624</v>
      </c>
      <c r="E421" s="150">
        <f t="shared" si="25"/>
        <v>0.0698466259747769</v>
      </c>
      <c r="F421" s="144"/>
      <c r="G421" s="31"/>
    </row>
    <row r="422" spans="1:7" ht="12.75" customHeight="1">
      <c r="A422" s="188">
        <v>19</v>
      </c>
      <c r="B422" s="280" t="s">
        <v>178</v>
      </c>
      <c r="C422" s="170">
        <v>1769.4241177546664</v>
      </c>
      <c r="D422" s="267">
        <v>209.8375177546668</v>
      </c>
      <c r="E422" s="150">
        <f t="shared" si="25"/>
        <v>0.1185908543062829</v>
      </c>
      <c r="F422" s="144"/>
      <c r="G422" s="31"/>
    </row>
    <row r="423" spans="1:7" ht="12.75" customHeight="1">
      <c r="A423" s="188">
        <v>20</v>
      </c>
      <c r="B423" s="280" t="s">
        <v>179</v>
      </c>
      <c r="C423" s="170">
        <v>4089.0524034689524</v>
      </c>
      <c r="D423" s="267">
        <v>594.1571177546672</v>
      </c>
      <c r="E423" s="150">
        <f t="shared" si="25"/>
        <v>0.1453043539502241</v>
      </c>
      <c r="F423" s="144"/>
      <c r="G423" s="31" t="s">
        <v>11</v>
      </c>
    </row>
    <row r="424" spans="1:7" ht="12.75" customHeight="1">
      <c r="A424" s="188">
        <v>21</v>
      </c>
      <c r="B424" s="280" t="s">
        <v>180</v>
      </c>
      <c r="C424" s="170">
        <v>1365.0447199999999</v>
      </c>
      <c r="D424" s="267">
        <v>79.31892000000003</v>
      </c>
      <c r="E424" s="150">
        <f t="shared" si="25"/>
        <v>0.05810719519870385</v>
      </c>
      <c r="F424" s="144"/>
      <c r="G424" s="31"/>
    </row>
    <row r="425" spans="1:7" ht="12.75" customHeight="1">
      <c r="A425" s="188">
        <v>22</v>
      </c>
      <c r="B425" s="280" t="s">
        <v>181</v>
      </c>
      <c r="C425" s="170">
        <v>1933.47418</v>
      </c>
      <c r="D425" s="267">
        <v>109.59098000000006</v>
      </c>
      <c r="E425" s="150">
        <f t="shared" si="25"/>
        <v>0.056680860356769835</v>
      </c>
      <c r="F425" s="144"/>
      <c r="G425" s="31"/>
    </row>
    <row r="426" spans="1:7" ht="12.75" customHeight="1">
      <c r="A426" s="188">
        <v>23</v>
      </c>
      <c r="B426" s="280" t="s">
        <v>182</v>
      </c>
      <c r="C426" s="170">
        <v>4427.825285714285</v>
      </c>
      <c r="D426" s="267">
        <v>17.33100000000013</v>
      </c>
      <c r="E426" s="150">
        <f t="shared" si="25"/>
        <v>0.003914111077488989</v>
      </c>
      <c r="F426" s="144"/>
      <c r="G426" s="31"/>
    </row>
    <row r="427" spans="1:7" ht="12.75" customHeight="1">
      <c r="A427" s="188">
        <v>24</v>
      </c>
      <c r="B427" s="280" t="s">
        <v>183</v>
      </c>
      <c r="C427" s="170">
        <v>3022.6164034689527</v>
      </c>
      <c r="D427" s="267">
        <v>235.19547825466722</v>
      </c>
      <c r="E427" s="150">
        <f t="shared" si="25"/>
        <v>0.07781188442726027</v>
      </c>
      <c r="F427" s="144"/>
      <c r="G427" s="31"/>
    </row>
    <row r="428" spans="1:7" ht="12.75" customHeight="1">
      <c r="A428" s="188">
        <v>25</v>
      </c>
      <c r="B428" s="280" t="s">
        <v>184</v>
      </c>
      <c r="C428" s="170">
        <v>5823.767003468953</v>
      </c>
      <c r="D428" s="267">
        <v>413.7917093596107</v>
      </c>
      <c r="E428" s="150">
        <f t="shared" si="25"/>
        <v>0.07105224318094007</v>
      </c>
      <c r="F428" s="144"/>
      <c r="G428" s="31" t="s">
        <v>11</v>
      </c>
    </row>
    <row r="429" spans="1:7" ht="12.75" customHeight="1">
      <c r="A429" s="188">
        <v>26</v>
      </c>
      <c r="B429" s="280" t="s">
        <v>185</v>
      </c>
      <c r="C429" s="170">
        <v>7797.147203468952</v>
      </c>
      <c r="D429" s="267">
        <v>647.7763958546664</v>
      </c>
      <c r="E429" s="150">
        <f t="shared" si="25"/>
        <v>0.08307864132236345</v>
      </c>
      <c r="F429" s="144"/>
      <c r="G429" s="31"/>
    </row>
    <row r="430" spans="1:7" ht="12.75" customHeight="1">
      <c r="A430" s="188">
        <v>27</v>
      </c>
      <c r="B430" s="280" t="s">
        <v>186</v>
      </c>
      <c r="C430" s="170">
        <v>6239.619803468952</v>
      </c>
      <c r="D430" s="267">
        <v>708.3845177546672</v>
      </c>
      <c r="E430" s="150">
        <f t="shared" si="25"/>
        <v>0.11353007716284841</v>
      </c>
      <c r="F430" s="144"/>
      <c r="G430" s="31"/>
    </row>
    <row r="431" spans="1:7" ht="12.75" customHeight="1">
      <c r="A431" s="188">
        <v>28</v>
      </c>
      <c r="B431" s="280" t="s">
        <v>187</v>
      </c>
      <c r="C431" s="170">
        <v>6955.525403468952</v>
      </c>
      <c r="D431" s="267">
        <v>92.60665244066638</v>
      </c>
      <c r="E431" s="150">
        <f t="shared" si="25"/>
        <v>0.013314113178923961</v>
      </c>
      <c r="F431" s="144"/>
      <c r="G431" s="31"/>
    </row>
    <row r="432" spans="1:7" ht="12.75" customHeight="1">
      <c r="A432" s="188">
        <v>29</v>
      </c>
      <c r="B432" s="280" t="s">
        <v>188</v>
      </c>
      <c r="C432" s="170">
        <v>4331.697403468952</v>
      </c>
      <c r="D432" s="267">
        <v>243.92011775466662</v>
      </c>
      <c r="E432" s="150">
        <f t="shared" si="25"/>
        <v>0.05631051641772764</v>
      </c>
      <c r="F432" s="144"/>
      <c r="G432" s="31"/>
    </row>
    <row r="433" spans="1:7" ht="12.75" customHeight="1">
      <c r="A433" s="188">
        <v>30</v>
      </c>
      <c r="B433" s="280" t="s">
        <v>189</v>
      </c>
      <c r="C433" s="170">
        <v>6819.9234034689525</v>
      </c>
      <c r="D433" s="267">
        <v>317.60241775466704</v>
      </c>
      <c r="E433" s="150">
        <f t="shared" si="25"/>
        <v>0.04656979249841994</v>
      </c>
      <c r="F433" s="144"/>
      <c r="G433" s="31"/>
    </row>
    <row r="434" spans="1:7" ht="12.75" customHeight="1">
      <c r="A434" s="188">
        <v>31</v>
      </c>
      <c r="B434" s="280" t="s">
        <v>190</v>
      </c>
      <c r="C434" s="170">
        <v>7096.567403468953</v>
      </c>
      <c r="D434" s="267">
        <v>39.53548575466772</v>
      </c>
      <c r="E434" s="150">
        <f t="shared" si="25"/>
        <v>0.005571071689580787</v>
      </c>
      <c r="F434" s="144"/>
      <c r="G434" s="31"/>
    </row>
    <row r="435" spans="1:7" ht="12.75" customHeight="1">
      <c r="A435" s="188">
        <v>32</v>
      </c>
      <c r="B435" s="280" t="s">
        <v>191</v>
      </c>
      <c r="C435" s="170">
        <v>4345.696285714286</v>
      </c>
      <c r="D435" s="267">
        <v>140.69700000000026</v>
      </c>
      <c r="E435" s="150">
        <f t="shared" si="25"/>
        <v>0.032376169605436295</v>
      </c>
      <c r="F435" s="144"/>
      <c r="G435" s="31"/>
    </row>
    <row r="436" spans="1:7" ht="12.75" customHeight="1">
      <c r="A436" s="188">
        <v>33</v>
      </c>
      <c r="B436" s="280" t="s">
        <v>192</v>
      </c>
      <c r="C436" s="170">
        <v>6209.4334</v>
      </c>
      <c r="D436" s="267">
        <v>356.75671799999947</v>
      </c>
      <c r="E436" s="150">
        <f t="shared" si="25"/>
        <v>0.0574539889581551</v>
      </c>
      <c r="F436" s="144"/>
      <c r="G436" s="31"/>
    </row>
    <row r="437" spans="1:7" ht="12.75" customHeight="1">
      <c r="A437" s="188">
        <v>34</v>
      </c>
      <c r="B437" s="280" t="s">
        <v>193</v>
      </c>
      <c r="C437" s="170">
        <v>4100.834285714285</v>
      </c>
      <c r="D437" s="267">
        <v>27.994000000000312</v>
      </c>
      <c r="E437" s="150">
        <f t="shared" si="25"/>
        <v>0.006826415809466025</v>
      </c>
      <c r="F437" s="144"/>
      <c r="G437" s="31"/>
    </row>
    <row r="438" spans="1:7" ht="12.75" customHeight="1">
      <c r="A438" s="34"/>
      <c r="B438" s="1" t="s">
        <v>26</v>
      </c>
      <c r="C438" s="171">
        <v>124914.51604637233</v>
      </c>
      <c r="D438" s="268">
        <v>6592.43430104326</v>
      </c>
      <c r="E438" s="151">
        <f t="shared" si="25"/>
        <v>0.05277556612072159</v>
      </c>
      <c r="F438" s="42"/>
      <c r="G438" s="31"/>
    </row>
    <row r="439" ht="13.5" customHeight="1">
      <c r="A439" s="9" t="s">
        <v>39</v>
      </c>
    </row>
    <row r="440" spans="1:5" ht="13.5" customHeight="1">
      <c r="A440" s="9"/>
      <c r="E440" s="67" t="s">
        <v>40</v>
      </c>
    </row>
    <row r="441" spans="1:6" ht="29.25" customHeight="1">
      <c r="A441" s="49" t="s">
        <v>38</v>
      </c>
      <c r="B441" s="49" t="s">
        <v>242</v>
      </c>
      <c r="C441" s="49" t="s">
        <v>244</v>
      </c>
      <c r="D441" s="68" t="s">
        <v>41</v>
      </c>
      <c r="E441" s="49" t="s">
        <v>42</v>
      </c>
      <c r="F441" s="258"/>
    </row>
    <row r="442" spans="1:6" ht="15.75" customHeight="1">
      <c r="A442" s="69">
        <f>C483</f>
        <v>124914.51604637233</v>
      </c>
      <c r="B442" s="70">
        <f>D397</f>
        <v>403.68376528325854</v>
      </c>
      <c r="C442" s="69">
        <f>E483</f>
        <v>83301.36</v>
      </c>
      <c r="D442" s="69">
        <f>B442+C442</f>
        <v>83705.04376528326</v>
      </c>
      <c r="E442" s="71">
        <f>D442/A442</f>
        <v>0.6700986115513526</v>
      </c>
      <c r="F442" s="56"/>
    </row>
    <row r="443" spans="1:8" ht="13.5" customHeight="1">
      <c r="A443" s="72" t="s">
        <v>204</v>
      </c>
      <c r="B443" s="73"/>
      <c r="C443" s="74"/>
      <c r="D443" s="74"/>
      <c r="E443" s="75"/>
      <c r="F443" s="76"/>
      <c r="G443" s="77"/>
      <c r="H443" s="10" t="s">
        <v>11</v>
      </c>
    </row>
    <row r="444" ht="13.5" customHeight="1"/>
    <row r="445" spans="1:8" ht="13.5" customHeight="1">
      <c r="A445" s="9" t="s">
        <v>248</v>
      </c>
      <c r="H445" s="10" t="s">
        <v>11</v>
      </c>
    </row>
    <row r="446" ht="13.5" customHeight="1">
      <c r="G446" s="67" t="s">
        <v>40</v>
      </c>
    </row>
    <row r="447" spans="1:7" ht="30" customHeight="1">
      <c r="A447" s="78" t="s">
        <v>19</v>
      </c>
      <c r="B447" s="78" t="s">
        <v>30</v>
      </c>
      <c r="C447" s="78" t="s">
        <v>38</v>
      </c>
      <c r="D447" s="79" t="s">
        <v>245</v>
      </c>
      <c r="E447" s="79" t="s">
        <v>43</v>
      </c>
      <c r="F447" s="78" t="s">
        <v>41</v>
      </c>
      <c r="G447" s="78" t="s">
        <v>42</v>
      </c>
    </row>
    <row r="448" spans="1:7" ht="14.25" customHeight="1">
      <c r="A448" s="78">
        <v>1</v>
      </c>
      <c r="B448" s="78">
        <v>2</v>
      </c>
      <c r="C448" s="78">
        <v>3</v>
      </c>
      <c r="D448" s="79">
        <v>4</v>
      </c>
      <c r="E448" s="79">
        <v>5</v>
      </c>
      <c r="F448" s="78">
        <v>6</v>
      </c>
      <c r="G448" s="30">
        <v>7</v>
      </c>
    </row>
    <row r="449" spans="1:7" ht="12.75" customHeight="1">
      <c r="A449" s="188">
        <v>1</v>
      </c>
      <c r="B449" s="280" t="s">
        <v>160</v>
      </c>
      <c r="C449" s="170">
        <v>2594.2218055169524</v>
      </c>
      <c r="D449" s="170">
        <v>14.344919802666851</v>
      </c>
      <c r="E449" s="170">
        <v>1759.5</v>
      </c>
      <c r="F449" s="170">
        <f aca="true" t="shared" si="26" ref="F449:F483">D449+E449</f>
        <v>1773.844919802667</v>
      </c>
      <c r="G449" s="35">
        <f aca="true" t="shared" si="27" ref="G449:G483">F449/C449</f>
        <v>0.6837676393091575</v>
      </c>
    </row>
    <row r="450" spans="1:7" ht="12.75" customHeight="1">
      <c r="A450" s="188">
        <v>2</v>
      </c>
      <c r="B450" s="280" t="s">
        <v>161</v>
      </c>
      <c r="C450" s="170">
        <v>3663.4009569266</v>
      </c>
      <c r="D450" s="170">
        <v>26.836661212314</v>
      </c>
      <c r="E450" s="170">
        <v>2079.1000000000004</v>
      </c>
      <c r="F450" s="170">
        <f t="shared" si="26"/>
        <v>2105.9366612123144</v>
      </c>
      <c r="G450" s="35">
        <f t="shared" si="27"/>
        <v>0.5748583586600043</v>
      </c>
    </row>
    <row r="451" spans="1:7" ht="12.75" customHeight="1">
      <c r="A451" s="188">
        <v>3</v>
      </c>
      <c r="B451" s="280" t="s">
        <v>162</v>
      </c>
      <c r="C451" s="170">
        <v>4001.648403468952</v>
      </c>
      <c r="D451" s="170">
        <v>8.215117754666608</v>
      </c>
      <c r="E451" s="170">
        <v>2837.5950000000003</v>
      </c>
      <c r="F451" s="170">
        <f t="shared" si="26"/>
        <v>2845.810117754667</v>
      </c>
      <c r="G451" s="35">
        <f t="shared" si="27"/>
        <v>0.7111594600084528</v>
      </c>
    </row>
    <row r="452" spans="1:7" ht="12.75" customHeight="1">
      <c r="A452" s="188">
        <v>4</v>
      </c>
      <c r="B452" s="280" t="s">
        <v>163</v>
      </c>
      <c r="C452" s="170">
        <v>3626.5511034689525</v>
      </c>
      <c r="D452" s="170">
        <v>8.81300199466699</v>
      </c>
      <c r="E452" s="170">
        <v>2331.942</v>
      </c>
      <c r="F452" s="170">
        <f t="shared" si="26"/>
        <v>2340.755001994667</v>
      </c>
      <c r="G452" s="35">
        <f t="shared" si="27"/>
        <v>0.6454493360801214</v>
      </c>
    </row>
    <row r="453" spans="1:7" ht="12.75" customHeight="1">
      <c r="A453" s="188">
        <v>5</v>
      </c>
      <c r="B453" s="280" t="s">
        <v>164</v>
      </c>
      <c r="C453" s="170">
        <v>3386.7804034689525</v>
      </c>
      <c r="D453" s="170">
        <v>6.324617754667059</v>
      </c>
      <c r="E453" s="170">
        <v>2047.6</v>
      </c>
      <c r="F453" s="170">
        <f t="shared" si="26"/>
        <v>2053.924617754667</v>
      </c>
      <c r="G453" s="35">
        <f t="shared" si="27"/>
        <v>0.6064534375039222</v>
      </c>
    </row>
    <row r="454" spans="1:7" ht="12.75" customHeight="1">
      <c r="A454" s="188">
        <v>6</v>
      </c>
      <c r="B454" s="280" t="s">
        <v>165</v>
      </c>
      <c r="C454" s="170">
        <v>1540.6974034689524</v>
      </c>
      <c r="D454" s="170">
        <v>4.398117754666714</v>
      </c>
      <c r="E454" s="170">
        <v>1064.189</v>
      </c>
      <c r="F454" s="170">
        <f t="shared" si="26"/>
        <v>1068.587117754667</v>
      </c>
      <c r="G454" s="35">
        <f t="shared" si="27"/>
        <v>0.6935736474590617</v>
      </c>
    </row>
    <row r="455" spans="1:7" ht="12.75" customHeight="1">
      <c r="A455" s="188">
        <v>7</v>
      </c>
      <c r="B455" s="280" t="s">
        <v>166</v>
      </c>
      <c r="C455" s="170">
        <v>1696.4174034689524</v>
      </c>
      <c r="D455" s="170">
        <v>10.463617754666615</v>
      </c>
      <c r="E455" s="170">
        <v>1191.0529999999999</v>
      </c>
      <c r="F455" s="170">
        <f t="shared" si="26"/>
        <v>1201.5166177546664</v>
      </c>
      <c r="G455" s="35">
        <f t="shared" si="27"/>
        <v>0.7082670899848832</v>
      </c>
    </row>
    <row r="456" spans="1:7" ht="12.75" customHeight="1">
      <c r="A456" s="188">
        <v>8</v>
      </c>
      <c r="B456" s="280" t="s">
        <v>167</v>
      </c>
      <c r="C456" s="170">
        <v>2572.2304034689523</v>
      </c>
      <c r="D456" s="170">
        <v>11.161117754666577</v>
      </c>
      <c r="E456" s="170">
        <v>1878.8210000000001</v>
      </c>
      <c r="F456" s="170">
        <f t="shared" si="26"/>
        <v>1889.9821177546667</v>
      </c>
      <c r="G456" s="35">
        <f t="shared" si="27"/>
        <v>0.7347639290810829</v>
      </c>
    </row>
    <row r="457" spans="1:7" ht="12.75" customHeight="1">
      <c r="A457" s="188">
        <v>9</v>
      </c>
      <c r="B457" s="280" t="s">
        <v>168</v>
      </c>
      <c r="C457" s="170">
        <v>2210.6802857142857</v>
      </c>
      <c r="D457" s="170">
        <v>17.57138000000012</v>
      </c>
      <c r="E457" s="170">
        <v>1607.95</v>
      </c>
      <c r="F457" s="170">
        <f t="shared" si="26"/>
        <v>1625.5213800000001</v>
      </c>
      <c r="G457" s="35">
        <f t="shared" si="27"/>
        <v>0.735303693846794</v>
      </c>
    </row>
    <row r="458" spans="1:7" ht="12.75" customHeight="1">
      <c r="A458" s="188">
        <v>10</v>
      </c>
      <c r="B458" s="280" t="s">
        <v>169</v>
      </c>
      <c r="C458" s="170">
        <v>3011.0204457142854</v>
      </c>
      <c r="D458" s="170">
        <v>6.380660000000063</v>
      </c>
      <c r="E458" s="170">
        <v>1906.1</v>
      </c>
      <c r="F458" s="170">
        <f t="shared" si="26"/>
        <v>1912.48066</v>
      </c>
      <c r="G458" s="35">
        <f t="shared" si="27"/>
        <v>0.6351603034519795</v>
      </c>
    </row>
    <row r="459" spans="1:7" ht="12.75" customHeight="1">
      <c r="A459" s="188">
        <v>11</v>
      </c>
      <c r="B459" s="280" t="s">
        <v>170</v>
      </c>
      <c r="C459" s="170">
        <v>1998.8648904689526</v>
      </c>
      <c r="D459" s="170">
        <v>25.82460475466692</v>
      </c>
      <c r="E459" s="170">
        <v>1535.551</v>
      </c>
      <c r="F459" s="170">
        <f t="shared" si="26"/>
        <v>1561.375604754667</v>
      </c>
      <c r="G459" s="35">
        <f t="shared" si="27"/>
        <v>0.7811311370766802</v>
      </c>
    </row>
    <row r="460" spans="1:7" ht="12.75" customHeight="1">
      <c r="A460" s="188">
        <v>12</v>
      </c>
      <c r="B460" s="280" t="s">
        <v>171</v>
      </c>
      <c r="C460" s="170">
        <v>5155.269403468952</v>
      </c>
      <c r="D460" s="170">
        <v>8.936117754666313</v>
      </c>
      <c r="E460" s="170">
        <v>2891.1029999999996</v>
      </c>
      <c r="F460" s="170">
        <f t="shared" si="26"/>
        <v>2900.0391177546658</v>
      </c>
      <c r="G460" s="35">
        <f t="shared" si="27"/>
        <v>0.5625388104457248</v>
      </c>
    </row>
    <row r="461" spans="1:7" ht="12.75" customHeight="1">
      <c r="A461" s="188">
        <v>13</v>
      </c>
      <c r="B461" s="280" t="s">
        <v>172</v>
      </c>
      <c r="C461" s="170">
        <v>2647.8379034689524</v>
      </c>
      <c r="D461" s="170">
        <v>15.732517754666361</v>
      </c>
      <c r="E461" s="170">
        <v>1735.0069999999998</v>
      </c>
      <c r="F461" s="170">
        <f t="shared" si="26"/>
        <v>1750.7395177546662</v>
      </c>
      <c r="G461" s="35">
        <f t="shared" si="27"/>
        <v>0.6611958819159621</v>
      </c>
    </row>
    <row r="462" spans="1:7" ht="12.75" customHeight="1">
      <c r="A462" s="188">
        <v>14</v>
      </c>
      <c r="B462" s="280" t="s">
        <v>173</v>
      </c>
      <c r="C462" s="170">
        <v>1879.6864857142857</v>
      </c>
      <c r="D462" s="170">
        <v>11.167200000000022</v>
      </c>
      <c r="E462" s="170">
        <v>1266.1</v>
      </c>
      <c r="F462" s="170">
        <f t="shared" si="26"/>
        <v>1277.2672</v>
      </c>
      <c r="G462" s="35">
        <f t="shared" si="27"/>
        <v>0.6795107640062833</v>
      </c>
    </row>
    <row r="463" spans="1:7" ht="12.75" customHeight="1">
      <c r="A463" s="188">
        <v>15</v>
      </c>
      <c r="B463" s="280" t="s">
        <v>174</v>
      </c>
      <c r="C463" s="170">
        <v>772.3641177546667</v>
      </c>
      <c r="D463" s="170">
        <v>15.343058294666577</v>
      </c>
      <c r="E463" s="170">
        <v>333.847</v>
      </c>
      <c r="F463" s="170">
        <f t="shared" si="26"/>
        <v>349.1900582946665</v>
      </c>
      <c r="G463" s="35">
        <f t="shared" si="27"/>
        <v>0.4521054904904102</v>
      </c>
    </row>
    <row r="464" spans="1:7" ht="12.75" customHeight="1">
      <c r="A464" s="188">
        <v>16</v>
      </c>
      <c r="B464" s="280" t="s">
        <v>175</v>
      </c>
      <c r="C464" s="170">
        <v>2767.496403468952</v>
      </c>
      <c r="D464" s="170">
        <v>14.190467754666315</v>
      </c>
      <c r="E464" s="170">
        <v>1869.789</v>
      </c>
      <c r="F464" s="170">
        <f aca="true" t="shared" si="28" ref="F464:F477">D464+E464</f>
        <v>1883.9794677546663</v>
      </c>
      <c r="G464" s="35">
        <f aca="true" t="shared" si="29" ref="G464:G477">F464/C464</f>
        <v>0.6807522732073543</v>
      </c>
    </row>
    <row r="465" spans="1:7" ht="12.75" customHeight="1">
      <c r="A465" s="188">
        <v>17</v>
      </c>
      <c r="B465" s="280" t="s">
        <v>176</v>
      </c>
      <c r="C465" s="170">
        <v>1863.7624034689522</v>
      </c>
      <c r="D465" s="170">
        <v>14.494117754666604</v>
      </c>
      <c r="E465" s="170">
        <v>1194.98</v>
      </c>
      <c r="F465" s="170">
        <f t="shared" si="28"/>
        <v>1209.4741177546666</v>
      </c>
      <c r="G465" s="35">
        <f t="shared" si="29"/>
        <v>0.6489422232702607</v>
      </c>
    </row>
    <row r="466" spans="1:7" ht="12.75" customHeight="1">
      <c r="A466" s="188">
        <v>18</v>
      </c>
      <c r="B466" s="280" t="s">
        <v>177</v>
      </c>
      <c r="C466" s="170">
        <v>3197.937117754667</v>
      </c>
      <c r="D466" s="170">
        <v>4.1011177546663475</v>
      </c>
      <c r="E466" s="170">
        <v>1942.257</v>
      </c>
      <c r="F466" s="170">
        <f t="shared" si="28"/>
        <v>1946.3581177546664</v>
      </c>
      <c r="G466" s="35">
        <f t="shared" si="29"/>
        <v>0.6086292650811226</v>
      </c>
    </row>
    <row r="467" spans="1:7" ht="12.75" customHeight="1">
      <c r="A467" s="188">
        <v>19</v>
      </c>
      <c r="B467" s="280" t="s">
        <v>178</v>
      </c>
      <c r="C467" s="170">
        <v>1769.4241177546664</v>
      </c>
      <c r="D467" s="170">
        <v>2.9435177546668</v>
      </c>
      <c r="E467" s="170">
        <v>1198.7939999999999</v>
      </c>
      <c r="F467" s="170">
        <f t="shared" si="28"/>
        <v>1201.7375177546667</v>
      </c>
      <c r="G467" s="35">
        <f t="shared" si="29"/>
        <v>0.6791687225782969</v>
      </c>
    </row>
    <row r="468" spans="1:7" ht="12.75" customHeight="1">
      <c r="A468" s="188">
        <v>20</v>
      </c>
      <c r="B468" s="280" t="s">
        <v>179</v>
      </c>
      <c r="C468" s="170">
        <v>4089.0524034689524</v>
      </c>
      <c r="D468" s="170">
        <v>16.409117754666823</v>
      </c>
      <c r="E468" s="170">
        <v>2929.7110000000002</v>
      </c>
      <c r="F468" s="170">
        <f t="shared" si="28"/>
        <v>2946.1201177546673</v>
      </c>
      <c r="G468" s="35">
        <f t="shared" si="29"/>
        <v>0.7204896946919347</v>
      </c>
    </row>
    <row r="469" spans="1:7" ht="12.75" customHeight="1">
      <c r="A469" s="188">
        <v>21</v>
      </c>
      <c r="B469" s="280" t="s">
        <v>180</v>
      </c>
      <c r="C469" s="170">
        <v>1365.0447199999999</v>
      </c>
      <c r="D469" s="170">
        <v>11.222920000000041</v>
      </c>
      <c r="E469" s="170">
        <v>899</v>
      </c>
      <c r="F469" s="170">
        <f t="shared" si="28"/>
        <v>910.22292</v>
      </c>
      <c r="G469" s="35">
        <f t="shared" si="29"/>
        <v>0.6668081321174593</v>
      </c>
    </row>
    <row r="470" spans="1:7" ht="12.75" customHeight="1">
      <c r="A470" s="188">
        <v>22</v>
      </c>
      <c r="B470" s="280" t="s">
        <v>181</v>
      </c>
      <c r="C470" s="170">
        <v>1933.47418</v>
      </c>
      <c r="D470" s="170">
        <v>4.036980000000014</v>
      </c>
      <c r="E470" s="170">
        <v>1454.912</v>
      </c>
      <c r="F470" s="170">
        <f t="shared" si="28"/>
        <v>1458.9489800000001</v>
      </c>
      <c r="G470" s="35">
        <f t="shared" si="29"/>
        <v>0.7545738107555179</v>
      </c>
    </row>
    <row r="471" spans="1:7" ht="12.75" customHeight="1">
      <c r="A471" s="188">
        <v>23</v>
      </c>
      <c r="B471" s="280" t="s">
        <v>182</v>
      </c>
      <c r="C471" s="170">
        <v>4427.825285714285</v>
      </c>
      <c r="D471" s="170">
        <v>14.901000000000295</v>
      </c>
      <c r="E471" s="170">
        <v>3033.1</v>
      </c>
      <c r="F471" s="170">
        <f t="shared" si="28"/>
        <v>3048.001</v>
      </c>
      <c r="G471" s="35">
        <f t="shared" si="29"/>
        <v>0.6883742702843129</v>
      </c>
    </row>
    <row r="472" spans="1:7" ht="12.75" customHeight="1">
      <c r="A472" s="188">
        <v>24</v>
      </c>
      <c r="B472" s="280" t="s">
        <v>183</v>
      </c>
      <c r="C472" s="170">
        <v>3022.6164034689527</v>
      </c>
      <c r="D472" s="170">
        <v>24.42355675466709</v>
      </c>
      <c r="E472" s="170">
        <v>2190.5600000000004</v>
      </c>
      <c r="F472" s="170">
        <f t="shared" si="28"/>
        <v>2214.9835567546675</v>
      </c>
      <c r="G472" s="35">
        <f t="shared" si="29"/>
        <v>0.7328033931836694</v>
      </c>
    </row>
    <row r="473" spans="1:7" ht="12.75" customHeight="1">
      <c r="A473" s="188">
        <v>25</v>
      </c>
      <c r="B473" s="280" t="s">
        <v>184</v>
      </c>
      <c r="C473" s="170">
        <v>5823.767003468953</v>
      </c>
      <c r="D473" s="170">
        <v>12.27523019961086</v>
      </c>
      <c r="E473" s="170">
        <v>4195</v>
      </c>
      <c r="F473" s="170">
        <f t="shared" si="28"/>
        <v>4207.275230199611</v>
      </c>
      <c r="G473" s="35">
        <f t="shared" si="29"/>
        <v>0.7224319289720087</v>
      </c>
    </row>
    <row r="474" spans="1:7" ht="12.75" customHeight="1">
      <c r="A474" s="188">
        <v>26</v>
      </c>
      <c r="B474" s="280" t="s">
        <v>185</v>
      </c>
      <c r="C474" s="170">
        <v>7797.147203468952</v>
      </c>
      <c r="D474" s="170">
        <v>9.518837754666038</v>
      </c>
      <c r="E474" s="170">
        <v>5692.993</v>
      </c>
      <c r="F474" s="170">
        <f t="shared" si="28"/>
        <v>5702.511837754666</v>
      </c>
      <c r="G474" s="35">
        <f t="shared" si="29"/>
        <v>0.7313587507002071</v>
      </c>
    </row>
    <row r="475" spans="1:7" ht="12.75" customHeight="1">
      <c r="A475" s="188">
        <v>27</v>
      </c>
      <c r="B475" s="280" t="s">
        <v>186</v>
      </c>
      <c r="C475" s="170">
        <v>6239.619803468952</v>
      </c>
      <c r="D475" s="170">
        <v>11.150517754667021</v>
      </c>
      <c r="E475" s="170">
        <v>3998.45</v>
      </c>
      <c r="F475" s="170">
        <f t="shared" si="28"/>
        <v>4009.6005177546667</v>
      </c>
      <c r="G475" s="35">
        <f t="shared" si="29"/>
        <v>0.6426033386722547</v>
      </c>
    </row>
    <row r="476" spans="1:7" ht="12.75" customHeight="1">
      <c r="A476" s="188">
        <v>28</v>
      </c>
      <c r="B476" s="280" t="s">
        <v>187</v>
      </c>
      <c r="C476" s="170">
        <v>6955.525403468952</v>
      </c>
      <c r="D476" s="170">
        <v>14.910552440666379</v>
      </c>
      <c r="E476" s="170">
        <v>5036.901</v>
      </c>
      <c r="F476" s="170">
        <f t="shared" si="28"/>
        <v>5051.811552440666</v>
      </c>
      <c r="G476" s="35">
        <f t="shared" si="29"/>
        <v>0.7263019339877845</v>
      </c>
    </row>
    <row r="477" spans="1:7" ht="12.75" customHeight="1">
      <c r="A477" s="188">
        <v>29</v>
      </c>
      <c r="B477" s="280" t="s">
        <v>188</v>
      </c>
      <c r="C477" s="170">
        <v>4331.697403468952</v>
      </c>
      <c r="D477" s="170">
        <v>16.037117754666554</v>
      </c>
      <c r="E477" s="170">
        <v>3104.0919999999996</v>
      </c>
      <c r="F477" s="170">
        <f t="shared" si="28"/>
        <v>3120.1291177546664</v>
      </c>
      <c r="G477" s="35">
        <f t="shared" si="29"/>
        <v>0.7203017263523473</v>
      </c>
    </row>
    <row r="478" spans="1:7" ht="12.75" customHeight="1">
      <c r="A478" s="188">
        <v>30</v>
      </c>
      <c r="B478" s="280" t="s">
        <v>189</v>
      </c>
      <c r="C478" s="170">
        <v>6819.9234034689525</v>
      </c>
      <c r="D478" s="170">
        <v>5.109117754666613</v>
      </c>
      <c r="E478" s="170">
        <v>4795.304</v>
      </c>
      <c r="F478" s="170">
        <f t="shared" si="26"/>
        <v>4800.413117754667</v>
      </c>
      <c r="G478" s="35">
        <f t="shared" si="27"/>
        <v>0.703880796566269</v>
      </c>
    </row>
    <row r="479" spans="1:7" ht="12.75" customHeight="1">
      <c r="A479" s="188">
        <v>31</v>
      </c>
      <c r="B479" s="280" t="s">
        <v>190</v>
      </c>
      <c r="C479" s="170">
        <v>7096.567403468953</v>
      </c>
      <c r="D479" s="170">
        <v>6.449485754667137</v>
      </c>
      <c r="E479" s="170">
        <v>3912.7530000000006</v>
      </c>
      <c r="F479" s="170">
        <f t="shared" si="26"/>
        <v>3919.2024857546676</v>
      </c>
      <c r="G479" s="35">
        <f t="shared" si="27"/>
        <v>0.5522673516549533</v>
      </c>
    </row>
    <row r="480" spans="1:7" ht="12.75" customHeight="1">
      <c r="A480" s="188">
        <v>32</v>
      </c>
      <c r="B480" s="280" t="s">
        <v>191</v>
      </c>
      <c r="C480" s="170">
        <v>4345.696285714286</v>
      </c>
      <c r="D480" s="170">
        <v>9.860000000000184</v>
      </c>
      <c r="E480" s="170">
        <v>2769.622</v>
      </c>
      <c r="F480" s="170">
        <f t="shared" si="26"/>
        <v>2779.482</v>
      </c>
      <c r="G480" s="35">
        <f t="shared" si="27"/>
        <v>0.6395941679442853</v>
      </c>
    </row>
    <row r="481" spans="1:7" ht="12.75" customHeight="1">
      <c r="A481" s="188">
        <v>33</v>
      </c>
      <c r="B481" s="280" t="s">
        <v>192</v>
      </c>
      <c r="C481" s="170">
        <v>6209.4334</v>
      </c>
      <c r="D481" s="170">
        <v>13.672399999999357</v>
      </c>
      <c r="E481" s="170">
        <v>4482.683999999999</v>
      </c>
      <c r="F481" s="170">
        <f t="shared" si="26"/>
        <v>4496.356399999999</v>
      </c>
      <c r="G481" s="35">
        <f t="shared" si="27"/>
        <v>0.7241170184706384</v>
      </c>
    </row>
    <row r="482" spans="1:7" ht="12.75" customHeight="1">
      <c r="A482" s="188">
        <v>34</v>
      </c>
      <c r="B482" s="280" t="s">
        <v>193</v>
      </c>
      <c r="C482" s="170">
        <v>4100.834285714285</v>
      </c>
      <c r="D482" s="170">
        <v>6.465000000000259</v>
      </c>
      <c r="E482" s="170">
        <v>2135</v>
      </c>
      <c r="F482" s="170">
        <f t="shared" si="26"/>
        <v>2141.465</v>
      </c>
      <c r="G482" s="35">
        <f t="shared" si="27"/>
        <v>0.5222022766099164</v>
      </c>
    </row>
    <row r="483" spans="1:7" ht="12.75" customHeight="1">
      <c r="A483" s="18"/>
      <c r="B483" s="1" t="s">
        <v>26</v>
      </c>
      <c r="C483" s="171">
        <v>124914.51604637233</v>
      </c>
      <c r="D483" s="171">
        <v>403.68376528325854</v>
      </c>
      <c r="E483" s="171">
        <v>83301.36</v>
      </c>
      <c r="F483" s="171">
        <f t="shared" si="26"/>
        <v>83705.04376528326</v>
      </c>
      <c r="G483" s="39">
        <f t="shared" si="27"/>
        <v>0.6700986115513526</v>
      </c>
    </row>
    <row r="484" ht="5.25" customHeight="1">
      <c r="A484" s="80"/>
    </row>
    <row r="485" spans="1:8" ht="14.25">
      <c r="A485" s="9" t="s">
        <v>44</v>
      </c>
      <c r="H485" s="31"/>
    </row>
    <row r="486" spans="1:7" ht="6.75" customHeight="1">
      <c r="A486" s="9"/>
      <c r="G486" s="10" t="s">
        <v>11</v>
      </c>
    </row>
    <row r="487" spans="1:5" ht="14.25">
      <c r="A487" s="30" t="s">
        <v>38</v>
      </c>
      <c r="B487" s="30" t="s">
        <v>45</v>
      </c>
      <c r="C487" s="30" t="s">
        <v>46</v>
      </c>
      <c r="D487" s="30" t="s">
        <v>47</v>
      </c>
      <c r="E487" s="30" t="s">
        <v>48</v>
      </c>
    </row>
    <row r="488" spans="1:8" ht="18.75" customHeight="1">
      <c r="A488" s="53">
        <f>C483</f>
        <v>124914.51604637233</v>
      </c>
      <c r="B488" s="53">
        <f>F483</f>
        <v>83705.04376528326</v>
      </c>
      <c r="C488" s="39">
        <f>B488/A488</f>
        <v>0.6700986115513526</v>
      </c>
      <c r="D488" s="53">
        <f>D528</f>
        <v>77112.60946424</v>
      </c>
      <c r="E488" s="39">
        <f>D488/A488</f>
        <v>0.6173230454306311</v>
      </c>
      <c r="H488" s="10" t="s">
        <v>11</v>
      </c>
    </row>
    <row r="489" spans="1:7" ht="7.5" customHeight="1">
      <c r="A489" s="9"/>
      <c r="G489" s="10" t="s">
        <v>11</v>
      </c>
    </row>
    <row r="490" ht="14.25">
      <c r="A490" s="9" t="s">
        <v>205</v>
      </c>
    </row>
    <row r="491" ht="6.75" customHeight="1">
      <c r="A491" s="9"/>
    </row>
    <row r="492" spans="1:5" ht="14.25">
      <c r="A492" s="49" t="s">
        <v>19</v>
      </c>
      <c r="B492" s="49" t="s">
        <v>30</v>
      </c>
      <c r="C492" s="78" t="s">
        <v>38</v>
      </c>
      <c r="D492" s="49" t="s">
        <v>47</v>
      </c>
      <c r="E492" s="17" t="s">
        <v>48</v>
      </c>
    </row>
    <row r="493" spans="1:5" ht="14.25">
      <c r="A493" s="81">
        <v>1</v>
      </c>
      <c r="B493" s="81">
        <v>2</v>
      </c>
      <c r="C493" s="82">
        <v>3</v>
      </c>
      <c r="D493" s="81">
        <v>4</v>
      </c>
      <c r="E493" s="83">
        <v>5</v>
      </c>
    </row>
    <row r="494" spans="1:7" ht="12.75" customHeight="1">
      <c r="A494" s="188">
        <v>1</v>
      </c>
      <c r="B494" s="280" t="s">
        <v>160</v>
      </c>
      <c r="C494" s="170">
        <v>2594.2218055169524</v>
      </c>
      <c r="D494" s="267">
        <v>1719.040491</v>
      </c>
      <c r="E494" s="270">
        <f aca="true" t="shared" si="30" ref="E494:E528">D494/C494</f>
        <v>0.6626420637372777</v>
      </c>
      <c r="F494" s="144"/>
      <c r="G494" s="31"/>
    </row>
    <row r="495" spans="1:7" ht="12.75" customHeight="1">
      <c r="A495" s="188">
        <v>2</v>
      </c>
      <c r="B495" s="280" t="s">
        <v>161</v>
      </c>
      <c r="C495" s="170">
        <v>3663.4009569266</v>
      </c>
      <c r="D495" s="267">
        <v>2028.0844000000002</v>
      </c>
      <c r="E495" s="270">
        <f t="shared" si="30"/>
        <v>0.5536069962981764</v>
      </c>
      <c r="F495" s="144"/>
      <c r="G495" s="31" t="s">
        <v>11</v>
      </c>
    </row>
    <row r="496" spans="1:7" ht="12.75" customHeight="1">
      <c r="A496" s="188">
        <v>3</v>
      </c>
      <c r="B496" s="280" t="s">
        <v>162</v>
      </c>
      <c r="C496" s="170">
        <v>4001.648403468952</v>
      </c>
      <c r="D496" s="267">
        <v>2659.19845</v>
      </c>
      <c r="E496" s="270">
        <f t="shared" si="30"/>
        <v>0.6645257608576486</v>
      </c>
      <c r="F496" s="144"/>
      <c r="G496" s="31"/>
    </row>
    <row r="497" spans="1:7" ht="12.75" customHeight="1">
      <c r="A497" s="188">
        <v>4</v>
      </c>
      <c r="B497" s="280" t="s">
        <v>163</v>
      </c>
      <c r="C497" s="170">
        <v>3626.5511034689525</v>
      </c>
      <c r="D497" s="267">
        <v>2226.2358</v>
      </c>
      <c r="E497" s="270">
        <f t="shared" si="30"/>
        <v>0.61387134400795</v>
      </c>
      <c r="F497" s="144"/>
      <c r="G497" s="31"/>
    </row>
    <row r="498" spans="1:7" ht="12.75" customHeight="1">
      <c r="A498" s="188">
        <v>5</v>
      </c>
      <c r="B498" s="280" t="s">
        <v>164</v>
      </c>
      <c r="C498" s="170">
        <v>3386.7804034689525</v>
      </c>
      <c r="D498" s="267">
        <v>1962.9450000000002</v>
      </c>
      <c r="E498" s="270">
        <f t="shared" si="30"/>
        <v>0.5795902793075774</v>
      </c>
      <c r="F498" s="144"/>
      <c r="G498" s="31"/>
    </row>
    <row r="499" spans="1:7" ht="12.75" customHeight="1">
      <c r="A499" s="188">
        <v>6</v>
      </c>
      <c r="B499" s="280" t="s">
        <v>165</v>
      </c>
      <c r="C499" s="170">
        <v>1540.6974034689524</v>
      </c>
      <c r="D499" s="267">
        <v>978.969</v>
      </c>
      <c r="E499" s="270">
        <f t="shared" si="30"/>
        <v>0.6354064060832487</v>
      </c>
      <c r="F499" s="144"/>
      <c r="G499" s="31"/>
    </row>
    <row r="500" spans="1:7" ht="12.75" customHeight="1">
      <c r="A500" s="188">
        <v>7</v>
      </c>
      <c r="B500" s="280" t="s">
        <v>166</v>
      </c>
      <c r="C500" s="170">
        <v>1696.4174034689524</v>
      </c>
      <c r="D500" s="267">
        <v>1150.4250000000002</v>
      </c>
      <c r="E500" s="270">
        <f t="shared" si="30"/>
        <v>0.6781497275655927</v>
      </c>
      <c r="F500" s="144"/>
      <c r="G500" s="31"/>
    </row>
    <row r="501" spans="1:7" ht="12.75" customHeight="1">
      <c r="A501" s="188">
        <v>8</v>
      </c>
      <c r="B501" s="280" t="s">
        <v>167</v>
      </c>
      <c r="C501" s="170">
        <v>2572.2304034689523</v>
      </c>
      <c r="D501" s="267">
        <v>1787.244</v>
      </c>
      <c r="E501" s="270">
        <f t="shared" si="30"/>
        <v>0.6948226712465934</v>
      </c>
      <c r="F501" s="144"/>
      <c r="G501" s="31"/>
    </row>
    <row r="502" spans="1:7" ht="12.75" customHeight="1">
      <c r="A502" s="188">
        <v>9</v>
      </c>
      <c r="B502" s="280" t="s">
        <v>168</v>
      </c>
      <c r="C502" s="170">
        <v>2210.6802857142857</v>
      </c>
      <c r="D502" s="267">
        <v>1391.864</v>
      </c>
      <c r="E502" s="270">
        <f t="shared" si="30"/>
        <v>0.6296089077169652</v>
      </c>
      <c r="F502" s="144"/>
      <c r="G502" s="31"/>
    </row>
    <row r="503" spans="1:7" ht="12.75" customHeight="1">
      <c r="A503" s="188">
        <v>10</v>
      </c>
      <c r="B503" s="280" t="s">
        <v>169</v>
      </c>
      <c r="C503" s="170">
        <v>3011.0204457142854</v>
      </c>
      <c r="D503" s="267">
        <v>1675.949</v>
      </c>
      <c r="E503" s="270">
        <f t="shared" si="30"/>
        <v>0.5566049883139951</v>
      </c>
      <c r="F503" s="144"/>
      <c r="G503" s="31"/>
    </row>
    <row r="504" spans="1:7" ht="12.75" customHeight="1">
      <c r="A504" s="188">
        <v>11</v>
      </c>
      <c r="B504" s="280" t="s">
        <v>170</v>
      </c>
      <c r="C504" s="170">
        <v>1998.8648904689526</v>
      </c>
      <c r="D504" s="267">
        <v>1289.73</v>
      </c>
      <c r="E504" s="270">
        <f t="shared" si="30"/>
        <v>0.6452312040447202</v>
      </c>
      <c r="F504" s="144"/>
      <c r="G504" s="31"/>
    </row>
    <row r="505" spans="1:7" ht="12.75" customHeight="1">
      <c r="A505" s="188">
        <v>12</v>
      </c>
      <c r="B505" s="280" t="s">
        <v>171</v>
      </c>
      <c r="C505" s="170">
        <v>5155.269403468952</v>
      </c>
      <c r="D505" s="267">
        <v>2751.673</v>
      </c>
      <c r="E505" s="270">
        <f t="shared" si="30"/>
        <v>0.5337593023069589</v>
      </c>
      <c r="F505" s="144"/>
      <c r="G505" s="31"/>
    </row>
    <row r="506" spans="1:7" ht="12.75" customHeight="1">
      <c r="A506" s="188">
        <v>13</v>
      </c>
      <c r="B506" s="280" t="s">
        <v>172</v>
      </c>
      <c r="C506" s="170">
        <v>2647.8379034689524</v>
      </c>
      <c r="D506" s="267">
        <v>1441.577</v>
      </c>
      <c r="E506" s="270">
        <f t="shared" si="30"/>
        <v>0.5444355177903372</v>
      </c>
      <c r="F506" s="144"/>
      <c r="G506" s="31"/>
    </row>
    <row r="507" spans="1:7" ht="12.75" customHeight="1">
      <c r="A507" s="188">
        <v>14</v>
      </c>
      <c r="B507" s="280" t="s">
        <v>173</v>
      </c>
      <c r="C507" s="170">
        <v>1879.6864857142857</v>
      </c>
      <c r="D507" s="267">
        <v>1229.1</v>
      </c>
      <c r="E507" s="270">
        <f t="shared" si="30"/>
        <v>0.6538856396219387</v>
      </c>
      <c r="F507" s="144"/>
      <c r="G507" s="31"/>
    </row>
    <row r="508" spans="1:7" ht="12.75" customHeight="1">
      <c r="A508" s="188">
        <v>15</v>
      </c>
      <c r="B508" s="280" t="s">
        <v>174</v>
      </c>
      <c r="C508" s="170">
        <v>772.3641177546667</v>
      </c>
      <c r="D508" s="267">
        <v>348.779</v>
      </c>
      <c r="E508" s="270">
        <f t="shared" si="30"/>
        <v>0.45157328257808316</v>
      </c>
      <c r="F508" s="144"/>
      <c r="G508" s="31"/>
    </row>
    <row r="509" spans="1:7" ht="12.75" customHeight="1">
      <c r="A509" s="188">
        <v>16</v>
      </c>
      <c r="B509" s="280" t="s">
        <v>175</v>
      </c>
      <c r="C509" s="170">
        <v>2767.496403468952</v>
      </c>
      <c r="D509" s="267">
        <v>1833.297</v>
      </c>
      <c r="E509" s="270">
        <f t="shared" si="30"/>
        <v>0.6624388012580728</v>
      </c>
      <c r="F509" s="144"/>
      <c r="G509" s="31"/>
    </row>
    <row r="510" spans="1:7" ht="12.75" customHeight="1">
      <c r="A510" s="188">
        <v>17</v>
      </c>
      <c r="B510" s="280" t="s">
        <v>176</v>
      </c>
      <c r="C510" s="170">
        <v>1863.7624034689522</v>
      </c>
      <c r="D510" s="267">
        <v>1141.74</v>
      </c>
      <c r="E510" s="270">
        <f t="shared" si="30"/>
        <v>0.612599544810498</v>
      </c>
      <c r="F510" s="144"/>
      <c r="G510" s="31"/>
    </row>
    <row r="511" spans="1:7" ht="12.75" customHeight="1">
      <c r="A511" s="188">
        <v>18</v>
      </c>
      <c r="B511" s="280" t="s">
        <v>177</v>
      </c>
      <c r="C511" s="170">
        <v>3197.937117754667</v>
      </c>
      <c r="D511" s="267">
        <v>1722.993</v>
      </c>
      <c r="E511" s="270">
        <f t="shared" si="30"/>
        <v>0.5387826391063457</v>
      </c>
      <c r="F511" s="144"/>
      <c r="G511" s="31"/>
    </row>
    <row r="512" spans="1:7" ht="12.75" customHeight="1">
      <c r="A512" s="188">
        <v>19</v>
      </c>
      <c r="B512" s="280" t="s">
        <v>178</v>
      </c>
      <c r="C512" s="170">
        <v>1769.4241177546664</v>
      </c>
      <c r="D512" s="267">
        <v>991.9</v>
      </c>
      <c r="E512" s="270">
        <f t="shared" si="30"/>
        <v>0.560577868272014</v>
      </c>
      <c r="F512" s="144"/>
      <c r="G512" s="31"/>
    </row>
    <row r="513" spans="1:7" ht="12.75" customHeight="1">
      <c r="A513" s="188">
        <v>20</v>
      </c>
      <c r="B513" s="280" t="s">
        <v>179</v>
      </c>
      <c r="C513" s="170">
        <v>4089.0524034689524</v>
      </c>
      <c r="D513" s="267">
        <v>2351.9629999999997</v>
      </c>
      <c r="E513" s="270">
        <f t="shared" si="30"/>
        <v>0.5751853407417105</v>
      </c>
      <c r="F513" s="144"/>
      <c r="G513" s="31"/>
    </row>
    <row r="514" spans="1:7" ht="12.75" customHeight="1">
      <c r="A514" s="188">
        <v>21</v>
      </c>
      <c r="B514" s="280" t="s">
        <v>180</v>
      </c>
      <c r="C514" s="170">
        <v>1365.0447199999999</v>
      </c>
      <c r="D514" s="267">
        <v>830.904</v>
      </c>
      <c r="E514" s="270">
        <f t="shared" si="30"/>
        <v>0.6087009369187554</v>
      </c>
      <c r="F514" s="144"/>
      <c r="G514" s="31"/>
    </row>
    <row r="515" spans="1:7" ht="12.75" customHeight="1">
      <c r="A515" s="188">
        <v>22</v>
      </c>
      <c r="B515" s="280" t="s">
        <v>181</v>
      </c>
      <c r="C515" s="170">
        <v>1933.47418</v>
      </c>
      <c r="D515" s="267">
        <v>1349.358</v>
      </c>
      <c r="E515" s="270">
        <f t="shared" si="30"/>
        <v>0.697892950398748</v>
      </c>
      <c r="F515" s="144"/>
      <c r="G515" s="31"/>
    </row>
    <row r="516" spans="1:7" ht="12.75" customHeight="1">
      <c r="A516" s="188">
        <v>23</v>
      </c>
      <c r="B516" s="280" t="s">
        <v>182</v>
      </c>
      <c r="C516" s="170">
        <v>4427.825285714285</v>
      </c>
      <c r="D516" s="267">
        <v>3030.67</v>
      </c>
      <c r="E516" s="270">
        <f t="shared" si="30"/>
        <v>0.6844601592068239</v>
      </c>
      <c r="F516" s="144"/>
      <c r="G516" s="31"/>
    </row>
    <row r="517" spans="1:7" ht="12.75" customHeight="1">
      <c r="A517" s="188">
        <v>24</v>
      </c>
      <c r="B517" s="280" t="s">
        <v>183</v>
      </c>
      <c r="C517" s="170">
        <v>3022.6164034689527</v>
      </c>
      <c r="D517" s="267">
        <v>1979.7880785</v>
      </c>
      <c r="E517" s="270">
        <f t="shared" si="30"/>
        <v>0.654991508756409</v>
      </c>
      <c r="F517" s="144"/>
      <c r="G517" s="31"/>
    </row>
    <row r="518" spans="1:7" ht="12.75" customHeight="1">
      <c r="A518" s="188">
        <v>25</v>
      </c>
      <c r="B518" s="280" t="s">
        <v>184</v>
      </c>
      <c r="C518" s="170">
        <v>5823.767003468953</v>
      </c>
      <c r="D518" s="267">
        <v>3793.48352084</v>
      </c>
      <c r="E518" s="270">
        <f t="shared" si="30"/>
        <v>0.6513796857910686</v>
      </c>
      <c r="F518" s="144"/>
      <c r="G518" s="31"/>
    </row>
    <row r="519" spans="1:7" ht="12.75" customHeight="1">
      <c r="A519" s="188">
        <v>26</v>
      </c>
      <c r="B519" s="280" t="s">
        <v>185</v>
      </c>
      <c r="C519" s="170">
        <v>7797.147203468952</v>
      </c>
      <c r="D519" s="267">
        <v>5054.7354419</v>
      </c>
      <c r="E519" s="270">
        <f t="shared" si="30"/>
        <v>0.6482801093778436</v>
      </c>
      <c r="F519" s="144"/>
      <c r="G519" s="31"/>
    </row>
    <row r="520" spans="1:7" ht="12.75" customHeight="1">
      <c r="A520" s="188">
        <v>27</v>
      </c>
      <c r="B520" s="280" t="s">
        <v>186</v>
      </c>
      <c r="C520" s="170">
        <v>6239.619803468952</v>
      </c>
      <c r="D520" s="267">
        <v>3301.216</v>
      </c>
      <c r="E520" s="270">
        <f t="shared" si="30"/>
        <v>0.5290732615094064</v>
      </c>
      <c r="F520" s="144"/>
      <c r="G520" s="31"/>
    </row>
    <row r="521" spans="1:7" ht="12.75" customHeight="1">
      <c r="A521" s="188">
        <v>28</v>
      </c>
      <c r="B521" s="280" t="s">
        <v>187</v>
      </c>
      <c r="C521" s="170">
        <v>6955.525403468952</v>
      </c>
      <c r="D521" s="267">
        <v>4959.2049</v>
      </c>
      <c r="E521" s="270">
        <f t="shared" si="30"/>
        <v>0.7129878208088607</v>
      </c>
      <c r="F521" s="144"/>
      <c r="G521" s="31"/>
    </row>
    <row r="522" spans="1:7" ht="12.75" customHeight="1">
      <c r="A522" s="188">
        <v>29</v>
      </c>
      <c r="B522" s="280" t="s">
        <v>188</v>
      </c>
      <c r="C522" s="170">
        <v>4331.697403468952</v>
      </c>
      <c r="D522" s="267">
        <v>2876.209</v>
      </c>
      <c r="E522" s="270">
        <f t="shared" si="30"/>
        <v>0.6639912099346197</v>
      </c>
      <c r="F522" s="144"/>
      <c r="G522" s="31"/>
    </row>
    <row r="523" spans="1:7" ht="12.75" customHeight="1">
      <c r="A523" s="188">
        <v>30</v>
      </c>
      <c r="B523" s="280" t="s">
        <v>189</v>
      </c>
      <c r="C523" s="170">
        <v>6819.9234034689525</v>
      </c>
      <c r="D523" s="267">
        <v>4482.8107</v>
      </c>
      <c r="E523" s="270">
        <f t="shared" si="30"/>
        <v>0.6573110040678491</v>
      </c>
      <c r="F523" s="144"/>
      <c r="G523" s="31"/>
    </row>
    <row r="524" spans="1:7" ht="12.75" customHeight="1">
      <c r="A524" s="188">
        <v>31</v>
      </c>
      <c r="B524" s="280" t="s">
        <v>190</v>
      </c>
      <c r="C524" s="170">
        <v>7096.567403468953</v>
      </c>
      <c r="D524" s="267">
        <v>3879.667</v>
      </c>
      <c r="E524" s="270">
        <f t="shared" si="30"/>
        <v>0.5466962799653726</v>
      </c>
      <c r="F524" s="144"/>
      <c r="G524" s="31"/>
    </row>
    <row r="525" spans="1:7" ht="12.75" customHeight="1">
      <c r="A525" s="188">
        <v>32</v>
      </c>
      <c r="B525" s="280" t="s">
        <v>191</v>
      </c>
      <c r="C525" s="170">
        <v>4345.696285714286</v>
      </c>
      <c r="D525" s="267">
        <v>2638.785</v>
      </c>
      <c r="E525" s="270">
        <f t="shared" si="30"/>
        <v>0.607217998338849</v>
      </c>
      <c r="F525" s="144"/>
      <c r="G525" s="31"/>
    </row>
    <row r="526" spans="1:7" ht="12.75" customHeight="1">
      <c r="A526" s="188">
        <v>33</v>
      </c>
      <c r="B526" s="280" t="s">
        <v>192</v>
      </c>
      <c r="C526" s="170">
        <v>6209.4334</v>
      </c>
      <c r="D526" s="267">
        <v>4139.599682</v>
      </c>
      <c r="E526" s="270">
        <f t="shared" si="30"/>
        <v>0.6666630295124834</v>
      </c>
      <c r="F526" s="144"/>
      <c r="G526" s="31"/>
    </row>
    <row r="527" spans="1:7" ht="12.75" customHeight="1">
      <c r="A527" s="188">
        <v>34</v>
      </c>
      <c r="B527" s="280" t="s">
        <v>193</v>
      </c>
      <c r="C527" s="170">
        <v>4100.834285714285</v>
      </c>
      <c r="D527" s="267">
        <v>2113.471</v>
      </c>
      <c r="E527" s="270">
        <f t="shared" si="30"/>
        <v>0.5153758608004504</v>
      </c>
      <c r="F527" s="144"/>
      <c r="G527" s="31"/>
    </row>
    <row r="528" spans="1:7" ht="12.75" customHeight="1">
      <c r="A528" s="34"/>
      <c r="B528" s="1" t="s">
        <v>26</v>
      </c>
      <c r="C528" s="171">
        <v>124914.51604637233</v>
      </c>
      <c r="D528" s="268">
        <v>77112.60946424</v>
      </c>
      <c r="E528" s="269">
        <f t="shared" si="30"/>
        <v>0.6173230454306311</v>
      </c>
      <c r="F528" s="42"/>
      <c r="G528" s="31"/>
    </row>
    <row r="529" spans="1:8" ht="14.25" customHeight="1">
      <c r="A529" s="40"/>
      <c r="B529" s="2"/>
      <c r="C529" s="65"/>
      <c r="D529" s="65"/>
      <c r="E529" s="84"/>
      <c r="F529" s="26"/>
      <c r="G529" s="26"/>
      <c r="H529" s="26"/>
    </row>
    <row r="530" spans="1:8" ht="14.25">
      <c r="A530" s="9" t="s">
        <v>119</v>
      </c>
      <c r="F530" s="85"/>
      <c r="G530" s="85"/>
      <c r="H530" s="86"/>
    </row>
    <row r="531" spans="1:8" ht="6.75" customHeight="1">
      <c r="A531" s="9"/>
      <c r="F531" s="26"/>
      <c r="G531" s="26"/>
      <c r="H531" s="26"/>
    </row>
    <row r="532" spans="1:8" ht="28.5">
      <c r="A532" s="88" t="s">
        <v>38</v>
      </c>
      <c r="B532" s="88" t="s">
        <v>115</v>
      </c>
      <c r="C532" s="88" t="s">
        <v>116</v>
      </c>
      <c r="D532" s="88" t="s">
        <v>49</v>
      </c>
      <c r="F532" s="26"/>
      <c r="G532" s="185"/>
      <c r="H532" s="185"/>
    </row>
    <row r="533" spans="1:4" ht="18.75" customHeight="1">
      <c r="A533" s="53">
        <f>C573</f>
        <v>3509.441528380881</v>
      </c>
      <c r="B533" s="53">
        <f>D573</f>
        <v>2375.5335699999996</v>
      </c>
      <c r="C533" s="87">
        <f>E573</f>
        <v>2241.7606391450004</v>
      </c>
      <c r="D533" s="35">
        <f>C533/B533</f>
        <v>0.9436872067208887</v>
      </c>
    </row>
    <row r="534" ht="7.5" customHeight="1">
      <c r="A534" s="9"/>
    </row>
    <row r="535" ht="14.25">
      <c r="A535" s="9" t="s">
        <v>118</v>
      </c>
    </row>
    <row r="536" ht="6.75" customHeight="1">
      <c r="A536" s="9"/>
    </row>
    <row r="537" spans="1:7" ht="33" customHeight="1">
      <c r="A537" s="88" t="s">
        <v>19</v>
      </c>
      <c r="B537" s="88" t="s">
        <v>30</v>
      </c>
      <c r="C537" s="61" t="s">
        <v>38</v>
      </c>
      <c r="D537" s="88" t="s">
        <v>117</v>
      </c>
      <c r="E537" s="88" t="s">
        <v>123</v>
      </c>
      <c r="F537" s="88" t="s">
        <v>50</v>
      </c>
      <c r="G537" s="88" t="s">
        <v>111</v>
      </c>
    </row>
    <row r="538" spans="1:7" ht="14.25">
      <c r="A538" s="89">
        <v>1</v>
      </c>
      <c r="B538" s="89">
        <v>2</v>
      </c>
      <c r="C538" s="90">
        <v>3</v>
      </c>
      <c r="D538" s="89">
        <v>4</v>
      </c>
      <c r="E538" s="91">
        <v>5</v>
      </c>
      <c r="F538" s="90">
        <v>6</v>
      </c>
      <c r="G538" s="89">
        <v>7</v>
      </c>
    </row>
    <row r="539" spans="1:8" ht="12.75" customHeight="1">
      <c r="A539" s="188">
        <v>1</v>
      </c>
      <c r="B539" s="280" t="s">
        <v>160</v>
      </c>
      <c r="C539" s="248">
        <v>67.40766289202033</v>
      </c>
      <c r="D539" s="248">
        <v>50.08</v>
      </c>
      <c r="E539" s="248">
        <v>47.57599999999999</v>
      </c>
      <c r="F539" s="249">
        <f aca="true" t="shared" si="31" ref="F539:F572">D539-E539</f>
        <v>2.504000000000005</v>
      </c>
      <c r="G539" s="197">
        <f aca="true" t="shared" si="32" ref="G539:G572">E539/D539</f>
        <v>0.95</v>
      </c>
      <c r="H539" s="190"/>
    </row>
    <row r="540" spans="1:8" ht="12.75" customHeight="1">
      <c r="A540" s="188">
        <v>2</v>
      </c>
      <c r="B540" s="280" t="s">
        <v>161</v>
      </c>
      <c r="C540" s="248">
        <v>106.57754819805686</v>
      </c>
      <c r="D540" s="248">
        <v>59.157999999999994</v>
      </c>
      <c r="E540" s="248">
        <v>57.97483999999999</v>
      </c>
      <c r="F540" s="249">
        <f t="shared" si="31"/>
        <v>1.1831600000000009</v>
      </c>
      <c r="G540" s="197">
        <f t="shared" si="32"/>
        <v>0.98</v>
      </c>
      <c r="H540" s="190"/>
    </row>
    <row r="541" spans="1:8" ht="12.75" customHeight="1">
      <c r="A541" s="188">
        <v>3</v>
      </c>
      <c r="B541" s="280" t="s">
        <v>162</v>
      </c>
      <c r="C541" s="248">
        <v>100.09142546127237</v>
      </c>
      <c r="D541" s="248">
        <v>80.70208</v>
      </c>
      <c r="E541" s="248">
        <v>75.85995519999999</v>
      </c>
      <c r="F541" s="249">
        <f t="shared" si="31"/>
        <v>4.842124800000008</v>
      </c>
      <c r="G541" s="197">
        <f t="shared" si="32"/>
        <v>0.94</v>
      </c>
      <c r="H541" s="190"/>
    </row>
    <row r="542" spans="1:8" ht="12.75" customHeight="1">
      <c r="A542" s="188">
        <v>4</v>
      </c>
      <c r="B542" s="280" t="s">
        <v>163</v>
      </c>
      <c r="C542" s="248">
        <v>76.93978620613983</v>
      </c>
      <c r="D542" s="248">
        <v>65.86245</v>
      </c>
      <c r="E542" s="248">
        <v>60.593454</v>
      </c>
      <c r="F542" s="249">
        <f t="shared" si="31"/>
        <v>5.268995999999994</v>
      </c>
      <c r="G542" s="197">
        <f t="shared" si="32"/>
        <v>0.92</v>
      </c>
      <c r="H542" s="190"/>
    </row>
    <row r="543" spans="1:8" ht="12.75" customHeight="1">
      <c r="A543" s="188">
        <v>5</v>
      </c>
      <c r="B543" s="280" t="s">
        <v>164</v>
      </c>
      <c r="C543" s="248">
        <v>87.69210811996233</v>
      </c>
      <c r="D543" s="248">
        <v>60.199999999999996</v>
      </c>
      <c r="E543" s="248">
        <v>57.18999999999999</v>
      </c>
      <c r="F543" s="249">
        <f t="shared" si="31"/>
        <v>3.010000000000005</v>
      </c>
      <c r="G543" s="197">
        <f t="shared" si="32"/>
        <v>0.95</v>
      </c>
      <c r="H543" s="190"/>
    </row>
    <row r="544" spans="1:8" ht="12.75" customHeight="1">
      <c r="A544" s="188">
        <v>6</v>
      </c>
      <c r="B544" s="280" t="s">
        <v>165</v>
      </c>
      <c r="C544" s="248">
        <v>43.132335754720806</v>
      </c>
      <c r="D544" s="248">
        <v>30.48645</v>
      </c>
      <c r="E544" s="248">
        <v>28.657263</v>
      </c>
      <c r="F544" s="249">
        <f t="shared" si="31"/>
        <v>1.829187000000001</v>
      </c>
      <c r="G544" s="197">
        <f t="shared" si="32"/>
        <v>0.94</v>
      </c>
      <c r="H544" s="190"/>
    </row>
    <row r="545" spans="1:8" ht="12.75" customHeight="1">
      <c r="A545" s="188">
        <v>7</v>
      </c>
      <c r="B545" s="280" t="s">
        <v>166</v>
      </c>
      <c r="C545" s="248">
        <v>51.49327788848874</v>
      </c>
      <c r="D545" s="248">
        <v>33.94314</v>
      </c>
      <c r="E545" s="248">
        <v>30.8882574</v>
      </c>
      <c r="F545" s="249">
        <f t="shared" si="31"/>
        <v>3.054882599999999</v>
      </c>
      <c r="G545" s="197">
        <f t="shared" si="32"/>
        <v>0.91</v>
      </c>
      <c r="H545" s="190"/>
    </row>
    <row r="546" spans="1:8" ht="12.75" customHeight="1">
      <c r="A546" s="188">
        <v>8</v>
      </c>
      <c r="B546" s="280" t="s">
        <v>167</v>
      </c>
      <c r="C546" s="248">
        <v>64.03177688995878</v>
      </c>
      <c r="D546" s="248">
        <v>53.037240000000004</v>
      </c>
      <c r="E546" s="248">
        <v>49.32463320000001</v>
      </c>
      <c r="F546" s="249">
        <f t="shared" si="31"/>
        <v>3.712606799999996</v>
      </c>
      <c r="G546" s="197">
        <f t="shared" si="32"/>
        <v>0.93</v>
      </c>
      <c r="H546" s="190"/>
    </row>
    <row r="547" spans="1:8" ht="12.75" customHeight="1">
      <c r="A547" s="188">
        <v>9</v>
      </c>
      <c r="B547" s="280" t="s">
        <v>168</v>
      </c>
      <c r="C547" s="248">
        <v>56.58938121897127</v>
      </c>
      <c r="D547" s="248">
        <v>45.371880000000004</v>
      </c>
      <c r="E547" s="248">
        <v>44.9181612</v>
      </c>
      <c r="F547" s="249">
        <f t="shared" si="31"/>
        <v>0.4537188000000043</v>
      </c>
      <c r="G547" s="197">
        <f t="shared" si="32"/>
        <v>0.9899999999999999</v>
      </c>
      <c r="H547" s="190"/>
    </row>
    <row r="548" spans="1:8" ht="12.75" customHeight="1">
      <c r="A548" s="188">
        <v>10</v>
      </c>
      <c r="B548" s="280" t="s">
        <v>169</v>
      </c>
      <c r="C548" s="248">
        <v>85.06761947578372</v>
      </c>
      <c r="D548" s="248">
        <v>54.712999999999994</v>
      </c>
      <c r="E548" s="248">
        <v>50.33596</v>
      </c>
      <c r="F548" s="249">
        <f t="shared" si="31"/>
        <v>4.377039999999994</v>
      </c>
      <c r="G548" s="197">
        <f t="shared" si="32"/>
        <v>0.9200000000000002</v>
      </c>
      <c r="H548" s="190"/>
    </row>
    <row r="549" spans="1:8" ht="12.75" customHeight="1">
      <c r="A549" s="188">
        <v>11</v>
      </c>
      <c r="B549" s="280" t="s">
        <v>170</v>
      </c>
      <c r="C549" s="248">
        <v>50.75358793957378</v>
      </c>
      <c r="D549" s="248">
        <v>43.7705</v>
      </c>
      <c r="E549" s="248">
        <v>39.39345</v>
      </c>
      <c r="F549" s="249">
        <f t="shared" si="31"/>
        <v>4.377049999999997</v>
      </c>
      <c r="G549" s="197">
        <f t="shared" si="32"/>
        <v>0.9</v>
      </c>
      <c r="H549" s="190"/>
    </row>
    <row r="550" spans="1:8" ht="12.75" customHeight="1">
      <c r="A550" s="188">
        <v>12</v>
      </c>
      <c r="B550" s="280" t="s">
        <v>171</v>
      </c>
      <c r="C550" s="248">
        <v>157.23469719463128</v>
      </c>
      <c r="D550" s="248">
        <v>83.76118</v>
      </c>
      <c r="E550" s="248">
        <v>77.89789739999999</v>
      </c>
      <c r="F550" s="249">
        <f t="shared" si="31"/>
        <v>5.863282600000005</v>
      </c>
      <c r="G550" s="197">
        <f t="shared" si="32"/>
        <v>0.9299999999999999</v>
      </c>
      <c r="H550" s="190"/>
    </row>
    <row r="551" spans="1:8" ht="12.75" customHeight="1">
      <c r="A551" s="188">
        <v>13</v>
      </c>
      <c r="B551" s="280" t="s">
        <v>172</v>
      </c>
      <c r="C551" s="248">
        <v>64.76408163707626</v>
      </c>
      <c r="D551" s="248">
        <v>48.945629999999994</v>
      </c>
      <c r="E551" s="248">
        <v>47.47726109999999</v>
      </c>
      <c r="F551" s="249">
        <f t="shared" si="31"/>
        <v>1.4683689000000015</v>
      </c>
      <c r="G551" s="197">
        <f t="shared" si="32"/>
        <v>0.97</v>
      </c>
      <c r="H551" s="190"/>
    </row>
    <row r="552" spans="1:8" ht="12.75" customHeight="1">
      <c r="A552" s="188">
        <v>14</v>
      </c>
      <c r="B552" s="280" t="s">
        <v>173</v>
      </c>
      <c r="C552" s="248">
        <v>55.148366026183744</v>
      </c>
      <c r="D552" s="248">
        <v>36.51299999999999</v>
      </c>
      <c r="E552" s="248">
        <v>33.957089999999994</v>
      </c>
      <c r="F552" s="249">
        <f aca="true" t="shared" si="33" ref="F552:F566">D552-E552</f>
        <v>2.5559099999999972</v>
      </c>
      <c r="G552" s="197">
        <f aca="true" t="shared" si="34" ref="G552:G566">E552/D552</f>
        <v>0.93</v>
      </c>
      <c r="H552" s="190"/>
    </row>
    <row r="553" spans="1:8" ht="12.75" customHeight="1">
      <c r="A553" s="188">
        <v>15</v>
      </c>
      <c r="B553" s="280" t="s">
        <v>174</v>
      </c>
      <c r="C553" s="248">
        <v>34.067260044063765</v>
      </c>
      <c r="D553" s="248">
        <v>10.01541</v>
      </c>
      <c r="E553" s="248">
        <v>9.714947699999998</v>
      </c>
      <c r="F553" s="249">
        <f t="shared" si="33"/>
        <v>0.3004623000000013</v>
      </c>
      <c r="G553" s="197">
        <f t="shared" si="34"/>
        <v>0.9699999999999999</v>
      </c>
      <c r="H553" s="190"/>
    </row>
    <row r="554" spans="1:8" ht="12.75" customHeight="1">
      <c r="A554" s="188">
        <v>16</v>
      </c>
      <c r="B554" s="280" t="s">
        <v>175</v>
      </c>
      <c r="C554" s="248">
        <v>70.36823367506379</v>
      </c>
      <c r="D554" s="248">
        <v>53.98467000000001</v>
      </c>
      <c r="E554" s="248">
        <v>51.8252832</v>
      </c>
      <c r="F554" s="249">
        <f t="shared" si="33"/>
        <v>2.159386800000007</v>
      </c>
      <c r="G554" s="197">
        <f t="shared" si="34"/>
        <v>0.9599999999999999</v>
      </c>
      <c r="H554" s="190"/>
    </row>
    <row r="555" spans="1:8" ht="12.75" customHeight="1">
      <c r="A555" s="188">
        <v>17</v>
      </c>
      <c r="B555" s="280" t="s">
        <v>176</v>
      </c>
      <c r="C555" s="248">
        <v>56.777533955186264</v>
      </c>
      <c r="D555" s="248">
        <v>35.0094</v>
      </c>
      <c r="E555" s="248">
        <v>32.558742</v>
      </c>
      <c r="F555" s="249">
        <f t="shared" si="33"/>
        <v>2.450657999999997</v>
      </c>
      <c r="G555" s="197">
        <f t="shared" si="34"/>
        <v>0.93</v>
      </c>
      <c r="H555" s="190"/>
    </row>
    <row r="556" spans="1:8" ht="12.75" customHeight="1">
      <c r="A556" s="188">
        <v>18</v>
      </c>
      <c r="B556" s="280" t="s">
        <v>177</v>
      </c>
      <c r="C556" s="248">
        <v>81.60583800225128</v>
      </c>
      <c r="D556" s="248">
        <v>56.443349999999995</v>
      </c>
      <c r="E556" s="248">
        <v>53.621182499999996</v>
      </c>
      <c r="F556" s="249">
        <f t="shared" si="33"/>
        <v>2.822167499999999</v>
      </c>
      <c r="G556" s="197">
        <f t="shared" si="34"/>
        <v>0.9500000000000001</v>
      </c>
      <c r="H556" s="190"/>
    </row>
    <row r="557" spans="1:8" ht="12.75" customHeight="1">
      <c r="A557" s="188">
        <v>19</v>
      </c>
      <c r="B557" s="280" t="s">
        <v>178</v>
      </c>
      <c r="C557" s="248">
        <v>53.12035539957127</v>
      </c>
      <c r="D557" s="248">
        <v>35.96381999999999</v>
      </c>
      <c r="E557" s="248">
        <v>34.52526719999999</v>
      </c>
      <c r="F557" s="249">
        <f t="shared" si="33"/>
        <v>1.4385528000000036</v>
      </c>
      <c r="G557" s="197">
        <f t="shared" si="34"/>
        <v>0.9599999999999999</v>
      </c>
      <c r="H557" s="190"/>
    </row>
    <row r="558" spans="1:8" s="217" customFormat="1" ht="12.75" customHeight="1">
      <c r="A558" s="188">
        <v>20</v>
      </c>
      <c r="B558" s="280" t="s">
        <v>179</v>
      </c>
      <c r="C558" s="248">
        <v>125.26229250853373</v>
      </c>
      <c r="D558" s="248">
        <v>82.71562000000002</v>
      </c>
      <c r="E558" s="248">
        <v>76.92552660000001</v>
      </c>
      <c r="F558" s="249">
        <f t="shared" si="33"/>
        <v>5.7900934000000035</v>
      </c>
      <c r="G558" s="197">
        <f t="shared" si="34"/>
        <v>0.9299999999999999</v>
      </c>
      <c r="H558" s="190"/>
    </row>
    <row r="559" spans="1:8" s="217" customFormat="1" ht="12.75" customHeight="1">
      <c r="A559" s="188">
        <v>21</v>
      </c>
      <c r="B559" s="280" t="s">
        <v>180</v>
      </c>
      <c r="C559" s="248">
        <v>34.191136655163774</v>
      </c>
      <c r="D559" s="248">
        <v>26.23</v>
      </c>
      <c r="E559" s="248">
        <v>25.705399999999997</v>
      </c>
      <c r="F559" s="249">
        <f t="shared" si="33"/>
        <v>0.5246000000000031</v>
      </c>
      <c r="G559" s="197">
        <f t="shared" si="34"/>
        <v>0.9799999999999999</v>
      </c>
      <c r="H559" s="190"/>
    </row>
    <row r="560" spans="1:8" s="217" customFormat="1" ht="12.75" customHeight="1">
      <c r="A560" s="188">
        <v>22</v>
      </c>
      <c r="B560" s="280" t="s">
        <v>181</v>
      </c>
      <c r="C560" s="248">
        <v>54.716259072238756</v>
      </c>
      <c r="D560" s="248">
        <v>42.401559999999996</v>
      </c>
      <c r="E560" s="248">
        <v>40.7054976</v>
      </c>
      <c r="F560" s="249">
        <f t="shared" si="33"/>
        <v>1.6960623999999953</v>
      </c>
      <c r="G560" s="197">
        <f t="shared" si="34"/>
        <v>0.9600000000000001</v>
      </c>
      <c r="H560" s="190"/>
    </row>
    <row r="561" spans="1:8" s="217" customFormat="1" ht="12.75" customHeight="1">
      <c r="A561" s="188">
        <v>23</v>
      </c>
      <c r="B561" s="280" t="s">
        <v>182</v>
      </c>
      <c r="C561" s="248">
        <v>141.38916111349624</v>
      </c>
      <c r="D561" s="248">
        <v>87.488</v>
      </c>
      <c r="E561" s="248">
        <v>82.23871999999999</v>
      </c>
      <c r="F561" s="249">
        <f t="shared" si="33"/>
        <v>5.249280000000013</v>
      </c>
      <c r="G561" s="197">
        <f t="shared" si="34"/>
        <v>0.9399999999999998</v>
      </c>
      <c r="H561" s="190"/>
    </row>
    <row r="562" spans="1:8" s="217" customFormat="1" ht="12.75" customHeight="1">
      <c r="A562" s="188">
        <v>24</v>
      </c>
      <c r="B562" s="280" t="s">
        <v>183</v>
      </c>
      <c r="C562" s="248">
        <v>98.61204034892125</v>
      </c>
      <c r="D562" s="248">
        <v>61.84898000000001</v>
      </c>
      <c r="E562" s="248">
        <v>59.9935106</v>
      </c>
      <c r="F562" s="249">
        <f t="shared" si="33"/>
        <v>1.8554694000000111</v>
      </c>
      <c r="G562" s="197">
        <f t="shared" si="34"/>
        <v>0.9699999999999999</v>
      </c>
      <c r="H562" s="190"/>
    </row>
    <row r="563" spans="1:8" s="217" customFormat="1" ht="12.75" customHeight="1">
      <c r="A563" s="188">
        <v>25</v>
      </c>
      <c r="B563" s="280" t="s">
        <v>184</v>
      </c>
      <c r="C563" s="248">
        <v>144.97070739302882</v>
      </c>
      <c r="D563" s="248">
        <v>118.69</v>
      </c>
      <c r="E563" s="248">
        <v>117.5031</v>
      </c>
      <c r="F563" s="249">
        <f t="shared" si="33"/>
        <v>1.1868999999999943</v>
      </c>
      <c r="G563" s="197">
        <f t="shared" si="34"/>
        <v>0.9900000000000001</v>
      </c>
      <c r="H563" s="190"/>
    </row>
    <row r="564" spans="1:8" s="217" customFormat="1" ht="12.75" customHeight="1">
      <c r="A564" s="188">
        <v>26</v>
      </c>
      <c r="B564" s="280" t="s">
        <v>185</v>
      </c>
      <c r="C564" s="248">
        <v>198.49993576491374</v>
      </c>
      <c r="D564" s="248">
        <v>160.75992000000002</v>
      </c>
      <c r="E564" s="248">
        <v>155.93712240000002</v>
      </c>
      <c r="F564" s="249">
        <f t="shared" si="33"/>
        <v>4.822797600000001</v>
      </c>
      <c r="G564" s="197">
        <f t="shared" si="34"/>
        <v>0.97</v>
      </c>
      <c r="H564" s="190"/>
    </row>
    <row r="565" spans="1:8" s="217" customFormat="1" ht="12.75" customHeight="1">
      <c r="A565" s="188">
        <v>27</v>
      </c>
      <c r="B565" s="280" t="s">
        <v>186</v>
      </c>
      <c r="C565" s="248">
        <v>170.6064623949638</v>
      </c>
      <c r="D565" s="248">
        <v>113.518</v>
      </c>
      <c r="E565" s="248">
        <v>111.24764</v>
      </c>
      <c r="F565" s="249">
        <f t="shared" si="33"/>
        <v>2.2703599999999966</v>
      </c>
      <c r="G565" s="197">
        <f t="shared" si="34"/>
        <v>0.98</v>
      </c>
      <c r="H565" s="190"/>
    </row>
    <row r="566" spans="1:8" s="217" customFormat="1" ht="12.75" customHeight="1">
      <c r="A566" s="188">
        <v>28</v>
      </c>
      <c r="B566" s="280" t="s">
        <v>187</v>
      </c>
      <c r="C566" s="248">
        <v>190.76303665321123</v>
      </c>
      <c r="D566" s="248">
        <v>142.59296999999998</v>
      </c>
      <c r="E566" s="248">
        <v>141.1670403</v>
      </c>
      <c r="F566" s="249">
        <f t="shared" si="33"/>
        <v>1.4259296999999833</v>
      </c>
      <c r="G566" s="197">
        <f t="shared" si="34"/>
        <v>0.9900000000000001</v>
      </c>
      <c r="H566" s="190"/>
    </row>
    <row r="567" spans="1:8" s="217" customFormat="1" ht="12.75" customHeight="1">
      <c r="A567" s="188">
        <v>29</v>
      </c>
      <c r="B567" s="280" t="s">
        <v>188</v>
      </c>
      <c r="C567" s="248">
        <v>129.44330528517872</v>
      </c>
      <c r="D567" s="248">
        <v>87.94087</v>
      </c>
      <c r="E567" s="248">
        <v>82.67321188700001</v>
      </c>
      <c r="F567" s="249">
        <f t="shared" si="31"/>
        <v>5.267658112999996</v>
      </c>
      <c r="G567" s="197">
        <f t="shared" si="32"/>
        <v>0.9401</v>
      </c>
      <c r="H567" s="190"/>
    </row>
    <row r="568" spans="1:8" s="217" customFormat="1" ht="12.75" customHeight="1">
      <c r="A568" s="188">
        <v>30</v>
      </c>
      <c r="B568" s="280" t="s">
        <v>189</v>
      </c>
      <c r="C568" s="248">
        <v>229.2569495062587</v>
      </c>
      <c r="D568" s="248">
        <v>136.52314</v>
      </c>
      <c r="E568" s="248">
        <v>125.61494111399999</v>
      </c>
      <c r="F568" s="249">
        <f t="shared" si="31"/>
        <v>10.908198886000022</v>
      </c>
      <c r="G568" s="197">
        <f t="shared" si="32"/>
        <v>0.9200999999999998</v>
      </c>
      <c r="H568" s="190"/>
    </row>
    <row r="569" spans="1:8" s="217" customFormat="1" ht="12.75" customHeight="1">
      <c r="A569" s="188">
        <v>31</v>
      </c>
      <c r="B569" s="280" t="s">
        <v>190</v>
      </c>
      <c r="C569" s="248">
        <v>194.30286746862623</v>
      </c>
      <c r="D569" s="248">
        <v>111.11759000000002</v>
      </c>
      <c r="E569" s="248">
        <v>105.02</v>
      </c>
      <c r="F569" s="249">
        <f t="shared" si="31"/>
        <v>6.097590000000025</v>
      </c>
      <c r="G569" s="197">
        <f t="shared" si="32"/>
        <v>0.9451248897676774</v>
      </c>
      <c r="H569" s="190"/>
    </row>
    <row r="570" spans="1:8" ht="12.75" customHeight="1">
      <c r="A570" s="188">
        <v>32</v>
      </c>
      <c r="B570" s="280" t="s">
        <v>191</v>
      </c>
      <c r="C570" s="248">
        <v>132.96400601329128</v>
      </c>
      <c r="D570" s="248">
        <v>78.19651999999999</v>
      </c>
      <c r="E570" s="248">
        <v>70.666195124</v>
      </c>
      <c r="F570" s="249">
        <f t="shared" si="31"/>
        <v>7.530324875999995</v>
      </c>
      <c r="G570" s="197">
        <f t="shared" si="32"/>
        <v>0.9037000000000001</v>
      </c>
      <c r="H570" s="190"/>
    </row>
    <row r="571" spans="1:8" ht="12.75" customHeight="1">
      <c r="A571" s="188">
        <v>33</v>
      </c>
      <c r="B571" s="280" t="s">
        <v>192</v>
      </c>
      <c r="C571" s="248">
        <v>165.41049222407887</v>
      </c>
      <c r="D571" s="248">
        <v>126.67419999999998</v>
      </c>
      <c r="E571" s="248">
        <v>111.48596341999999</v>
      </c>
      <c r="F571" s="249">
        <f t="shared" si="31"/>
        <v>15.188236579999995</v>
      </c>
      <c r="G571" s="197">
        <f t="shared" si="32"/>
        <v>0.8801</v>
      </c>
      <c r="H571" s="190"/>
    </row>
    <row r="572" spans="1:8" ht="12.75" customHeight="1">
      <c r="A572" s="188">
        <v>34</v>
      </c>
      <c r="B572" s="280" t="s">
        <v>193</v>
      </c>
      <c r="C572" s="248">
        <v>136.19</v>
      </c>
      <c r="D572" s="248">
        <v>60.875</v>
      </c>
      <c r="E572" s="248">
        <v>50.587125</v>
      </c>
      <c r="F572" s="249">
        <f t="shared" si="31"/>
        <v>10.287875</v>
      </c>
      <c r="G572" s="197">
        <f t="shared" si="32"/>
        <v>0.831</v>
      </c>
      <c r="H572" s="190"/>
    </row>
    <row r="573" spans="1:7" ht="12.75" customHeight="1">
      <c r="A573" s="34"/>
      <c r="B573" s="1" t="s">
        <v>26</v>
      </c>
      <c r="C573" s="154">
        <v>3509.441528380881</v>
      </c>
      <c r="D573" s="154">
        <v>2375.5335699999996</v>
      </c>
      <c r="E573" s="154">
        <v>2241.7606391450004</v>
      </c>
      <c r="F573" s="155">
        <f>D573-E573</f>
        <v>133.77293085499923</v>
      </c>
      <c r="G573" s="39">
        <f>E573/D573</f>
        <v>0.9436872067208887</v>
      </c>
    </row>
    <row r="574" spans="1:7" ht="12.75" customHeight="1">
      <c r="A574" s="40"/>
      <c r="B574" s="2"/>
      <c r="C574" s="157"/>
      <c r="D574" s="157"/>
      <c r="E574" s="157"/>
      <c r="F574" s="158"/>
      <c r="G574" s="38"/>
    </row>
    <row r="575" spans="1:8" ht="14.25">
      <c r="A575" s="9" t="s">
        <v>51</v>
      </c>
      <c r="F575" s="156"/>
      <c r="H575" s="10" t="s">
        <v>11</v>
      </c>
    </row>
    <row r="576" spans="1:6" ht="14.25">
      <c r="A576" s="9"/>
      <c r="F576" s="156"/>
    </row>
    <row r="577" spans="1:6" ht="14.25">
      <c r="A577" s="92" t="s">
        <v>52</v>
      </c>
      <c r="B577" s="56"/>
      <c r="C577" s="56"/>
      <c r="D577" s="56"/>
      <c r="E577" s="57"/>
      <c r="F577" s="56"/>
    </row>
    <row r="578" spans="1:6" ht="9" customHeight="1">
      <c r="A578" s="56"/>
      <c r="B578" s="56"/>
      <c r="C578" s="56"/>
      <c r="D578" s="56"/>
      <c r="E578" s="57"/>
      <c r="F578" s="56"/>
    </row>
    <row r="579" spans="1:7" ht="11.25" customHeight="1">
      <c r="A579" s="205" t="s">
        <v>237</v>
      </c>
      <c r="B579" s="190"/>
      <c r="C579" s="206"/>
      <c r="D579" s="190"/>
      <c r="E579" s="190"/>
      <c r="F579" s="48"/>
      <c r="G579" s="48"/>
    </row>
    <row r="580" spans="1:7" ht="6.75" customHeight="1">
      <c r="A580" s="205"/>
      <c r="B580" s="190"/>
      <c r="C580" s="206"/>
      <c r="D580" s="190"/>
      <c r="E580" s="190"/>
      <c r="F580" s="48"/>
      <c r="G580" s="48"/>
    </row>
    <row r="581" spans="1:5" ht="14.25">
      <c r="A581" s="190"/>
      <c r="B581" s="190"/>
      <c r="C581" s="190"/>
      <c r="D581" s="190"/>
      <c r="E581" s="207" t="s">
        <v>120</v>
      </c>
    </row>
    <row r="582" spans="1:7" ht="45" customHeight="1">
      <c r="A582" s="208" t="s">
        <v>36</v>
      </c>
      <c r="B582" s="208" t="s">
        <v>37</v>
      </c>
      <c r="C582" s="209" t="s">
        <v>136</v>
      </c>
      <c r="D582" s="209" t="s">
        <v>238</v>
      </c>
      <c r="E582" s="209" t="s">
        <v>137</v>
      </c>
      <c r="F582" s="63"/>
      <c r="G582" s="64"/>
    </row>
    <row r="583" spans="1:7" ht="14.25" customHeight="1">
      <c r="A583" s="208">
        <v>1</v>
      </c>
      <c r="B583" s="208">
        <v>2</v>
      </c>
      <c r="C583" s="209">
        <v>3</v>
      </c>
      <c r="D583" s="209">
        <v>4</v>
      </c>
      <c r="E583" s="209">
        <v>5</v>
      </c>
      <c r="F583" s="63"/>
      <c r="G583" s="64"/>
    </row>
    <row r="584" spans="1:7" ht="12.75" customHeight="1">
      <c r="A584" s="188">
        <v>1</v>
      </c>
      <c r="B584" s="280" t="s">
        <v>160</v>
      </c>
      <c r="C584" s="146">
        <v>1144.544193454988</v>
      </c>
      <c r="D584" s="146">
        <v>61.35548512165454</v>
      </c>
      <c r="E584" s="210">
        <f aca="true" t="shared" si="35" ref="E584:E618">D584/C584</f>
        <v>0.053606916598338834</v>
      </c>
      <c r="F584" s="144"/>
      <c r="G584" s="31"/>
    </row>
    <row r="585" spans="1:7" ht="12.75" customHeight="1">
      <c r="A585" s="188">
        <v>2</v>
      </c>
      <c r="B585" s="280" t="s">
        <v>161</v>
      </c>
      <c r="C585" s="146">
        <v>1636.6984225107135</v>
      </c>
      <c r="D585" s="146">
        <v>81.63275584404668</v>
      </c>
      <c r="E585" s="210">
        <f t="shared" si="35"/>
        <v>0.04987647982138404</v>
      </c>
      <c r="F585" s="144"/>
      <c r="G585" s="31"/>
    </row>
    <row r="586" spans="1:7" ht="12.75" customHeight="1">
      <c r="A586" s="188">
        <v>3</v>
      </c>
      <c r="B586" s="280" t="s">
        <v>162</v>
      </c>
      <c r="C586" s="146">
        <v>1793.796853334125</v>
      </c>
      <c r="D586" s="146">
        <v>88.61183333412487</v>
      </c>
      <c r="E586" s="210">
        <f t="shared" si="35"/>
        <v>0.04939903488481558</v>
      </c>
      <c r="F586" s="144"/>
      <c r="G586" s="31"/>
    </row>
    <row r="587" spans="1:7" ht="12.75" customHeight="1">
      <c r="A587" s="188">
        <v>4</v>
      </c>
      <c r="B587" s="280" t="s">
        <v>163</v>
      </c>
      <c r="C587" s="146">
        <v>1413.1686267948244</v>
      </c>
      <c r="D587" s="146">
        <v>72.60279346149099</v>
      </c>
      <c r="E587" s="210">
        <f t="shared" si="35"/>
        <v>0.051375888259110124</v>
      </c>
      <c r="F587" s="144"/>
      <c r="G587" s="31"/>
    </row>
    <row r="588" spans="1:7" ht="12.75" customHeight="1">
      <c r="A588" s="188">
        <v>5</v>
      </c>
      <c r="B588" s="280" t="s">
        <v>164</v>
      </c>
      <c r="C588" s="146">
        <v>1511.2307862718083</v>
      </c>
      <c r="D588" s="146">
        <v>68.77870960514139</v>
      </c>
      <c r="E588" s="210">
        <f t="shared" si="35"/>
        <v>0.04551171815048699</v>
      </c>
      <c r="F588" s="144"/>
      <c r="G588" s="31"/>
    </row>
    <row r="589" spans="1:7" ht="12.75" customHeight="1">
      <c r="A589" s="188">
        <v>6</v>
      </c>
      <c r="B589" s="280" t="s">
        <v>165</v>
      </c>
      <c r="C589" s="146">
        <v>692.0697643766749</v>
      </c>
      <c r="D589" s="146">
        <v>42.66147604334161</v>
      </c>
      <c r="E589" s="210">
        <f t="shared" si="35"/>
        <v>0.06164331724817574</v>
      </c>
      <c r="F589" s="144"/>
      <c r="G589" s="31"/>
    </row>
    <row r="590" spans="1:7" ht="12.75" customHeight="1">
      <c r="A590" s="188">
        <v>7</v>
      </c>
      <c r="B590" s="280" t="s">
        <v>166</v>
      </c>
      <c r="C590" s="146">
        <v>782.0274000665493</v>
      </c>
      <c r="D590" s="146">
        <v>63.505473399882476</v>
      </c>
      <c r="E590" s="210">
        <f t="shared" si="35"/>
        <v>0.08120619992915627</v>
      </c>
      <c r="F590" s="144"/>
      <c r="G590" s="31"/>
    </row>
    <row r="591" spans="1:7" ht="12.75" customHeight="1">
      <c r="A591" s="188">
        <v>8</v>
      </c>
      <c r="B591" s="280" t="s">
        <v>167</v>
      </c>
      <c r="C591" s="146">
        <v>1142.6300098931981</v>
      </c>
      <c r="D591" s="146">
        <v>59.4688965598647</v>
      </c>
      <c r="E591" s="210">
        <f t="shared" si="35"/>
        <v>0.05204562810793257</v>
      </c>
      <c r="F591" s="144"/>
      <c r="G591" s="31"/>
    </row>
    <row r="592" spans="1:7" ht="12.75" customHeight="1">
      <c r="A592" s="188">
        <v>9</v>
      </c>
      <c r="B592" s="280" t="s">
        <v>168</v>
      </c>
      <c r="C592" s="146">
        <v>1002.9285931092548</v>
      </c>
      <c r="D592" s="146">
        <v>69.89773310925474</v>
      </c>
      <c r="E592" s="210">
        <f t="shared" si="35"/>
        <v>0.06969362882810978</v>
      </c>
      <c r="F592" s="144"/>
      <c r="G592" s="31"/>
    </row>
    <row r="593" spans="1:7" ht="12.75" customHeight="1">
      <c r="A593" s="188">
        <v>10</v>
      </c>
      <c r="B593" s="280" t="s">
        <v>169</v>
      </c>
      <c r="C593" s="146">
        <v>1342.7306630655316</v>
      </c>
      <c r="D593" s="146">
        <v>28.98594639886491</v>
      </c>
      <c r="E593" s="210">
        <f t="shared" si="35"/>
        <v>0.021587312479100108</v>
      </c>
      <c r="F593" s="144"/>
      <c r="G593" s="31"/>
    </row>
    <row r="594" spans="1:7" ht="12.75" customHeight="1">
      <c r="A594" s="188">
        <v>11</v>
      </c>
      <c r="B594" s="280" t="s">
        <v>170</v>
      </c>
      <c r="C594" s="146">
        <v>945.151924662303</v>
      </c>
      <c r="D594" s="146">
        <v>87.16619132896957</v>
      </c>
      <c r="E594" s="210">
        <f t="shared" si="35"/>
        <v>0.09222452925767835</v>
      </c>
      <c r="F594" s="144"/>
      <c r="G594" s="31"/>
    </row>
    <row r="595" spans="1:7" ht="12.75" customHeight="1">
      <c r="A595" s="188">
        <v>12</v>
      </c>
      <c r="B595" s="280" t="s">
        <v>171</v>
      </c>
      <c r="C595" s="146">
        <v>2229.6255161349645</v>
      </c>
      <c r="D595" s="146">
        <v>68.48325280163112</v>
      </c>
      <c r="E595" s="210">
        <f t="shared" si="35"/>
        <v>0.030715136827257978</v>
      </c>
      <c r="F595" s="144"/>
      <c r="G595" s="31"/>
    </row>
    <row r="596" spans="1:7" ht="12.75" customHeight="1">
      <c r="A596" s="188">
        <v>13</v>
      </c>
      <c r="B596" s="280" t="s">
        <v>172</v>
      </c>
      <c r="C596" s="146">
        <v>1174.5668188326326</v>
      </c>
      <c r="D596" s="146">
        <v>69.94281216596593</v>
      </c>
      <c r="E596" s="210">
        <f t="shared" si="35"/>
        <v>0.05954775074906341</v>
      </c>
      <c r="F596" s="144"/>
      <c r="G596" s="31"/>
    </row>
    <row r="597" spans="1:7" ht="12.75" customHeight="1">
      <c r="A597" s="188">
        <v>14</v>
      </c>
      <c r="B597" s="280" t="s">
        <v>173</v>
      </c>
      <c r="C597" s="146">
        <v>838.8111024100424</v>
      </c>
      <c r="D597" s="146">
        <v>39.62284074337559</v>
      </c>
      <c r="E597" s="210">
        <f t="shared" si="35"/>
        <v>0.04723690546004058</v>
      </c>
      <c r="F597" s="144"/>
      <c r="G597" s="31"/>
    </row>
    <row r="598" spans="1:7" ht="12.75" customHeight="1">
      <c r="A598" s="188">
        <v>15</v>
      </c>
      <c r="B598" s="280" t="s">
        <v>174</v>
      </c>
      <c r="C598" s="146">
        <v>436.5310910915598</v>
      </c>
      <c r="D598" s="146">
        <v>130.88236109155974</v>
      </c>
      <c r="E598" s="210">
        <f t="shared" si="35"/>
        <v>0.29982368670301185</v>
      </c>
      <c r="F598" s="144"/>
      <c r="G598" s="31"/>
    </row>
    <row r="599" spans="1:7" ht="12.75" customHeight="1">
      <c r="A599" s="188">
        <v>16</v>
      </c>
      <c r="B599" s="280" t="s">
        <v>175</v>
      </c>
      <c r="C599" s="146">
        <v>1237.5215672580723</v>
      </c>
      <c r="D599" s="146">
        <v>63.200657258072</v>
      </c>
      <c r="E599" s="210">
        <f t="shared" si="35"/>
        <v>0.05107034812985377</v>
      </c>
      <c r="F599" s="144"/>
      <c r="G599" s="31"/>
    </row>
    <row r="600" spans="1:7" ht="12.75" customHeight="1">
      <c r="A600" s="188">
        <v>17</v>
      </c>
      <c r="B600" s="280" t="s">
        <v>176</v>
      </c>
      <c r="C600" s="146">
        <v>827.3366315559379</v>
      </c>
      <c r="D600" s="146">
        <v>39.097801555937906</v>
      </c>
      <c r="E600" s="210">
        <f t="shared" si="35"/>
        <v>0.047257428312352474</v>
      </c>
      <c r="F600" s="144"/>
      <c r="G600" s="31"/>
    </row>
    <row r="601" spans="1:8" ht="12.75" customHeight="1">
      <c r="A601" s="188">
        <v>18</v>
      </c>
      <c r="B601" s="280" t="s">
        <v>177</v>
      </c>
      <c r="C601" s="159">
        <v>1369.5506741949844</v>
      </c>
      <c r="D601" s="159">
        <v>28.984840861650866</v>
      </c>
      <c r="E601" s="210">
        <f t="shared" si="35"/>
        <v>0.02116375933200721</v>
      </c>
      <c r="F601" s="144"/>
      <c r="G601" s="31"/>
      <c r="H601" s="10" t="s">
        <v>11</v>
      </c>
    </row>
    <row r="602" spans="1:7" ht="12.75" customHeight="1">
      <c r="A602" s="188">
        <v>19</v>
      </c>
      <c r="B602" s="280" t="s">
        <v>178</v>
      </c>
      <c r="C602" s="159">
        <v>788.3426427275596</v>
      </c>
      <c r="D602" s="159">
        <v>48.357822727559466</v>
      </c>
      <c r="E602" s="210">
        <f t="shared" si="35"/>
        <v>0.06134112263704003</v>
      </c>
      <c r="F602" s="144"/>
      <c r="G602" s="31" t="s">
        <v>11</v>
      </c>
    </row>
    <row r="603" spans="1:7" ht="12.75" customHeight="1">
      <c r="A603" s="188">
        <v>20</v>
      </c>
      <c r="B603" s="280" t="s">
        <v>179</v>
      </c>
      <c r="C603" s="159">
        <v>1889.2499556385706</v>
      </c>
      <c r="D603" s="159">
        <v>66.10402230523732</v>
      </c>
      <c r="E603" s="210">
        <f t="shared" si="35"/>
        <v>0.03498955874417053</v>
      </c>
      <c r="F603" s="144"/>
      <c r="G603" s="31"/>
    </row>
    <row r="604" spans="1:7" ht="12.75" customHeight="1">
      <c r="A604" s="188">
        <v>21</v>
      </c>
      <c r="B604" s="280" t="s">
        <v>180</v>
      </c>
      <c r="C604" s="159">
        <v>626.2862761434696</v>
      </c>
      <c r="D604" s="159">
        <v>41.819932810136265</v>
      </c>
      <c r="E604" s="210">
        <f t="shared" si="35"/>
        <v>0.0667744678482403</v>
      </c>
      <c r="F604" s="144"/>
      <c r="G604" s="31"/>
    </row>
    <row r="605" spans="1:7" ht="12.75" customHeight="1">
      <c r="A605" s="188">
        <v>22</v>
      </c>
      <c r="B605" s="280" t="s">
        <v>181</v>
      </c>
      <c r="C605" s="159">
        <v>899.9713803548941</v>
      </c>
      <c r="D605" s="159">
        <v>20.572753688227294</v>
      </c>
      <c r="E605" s="210">
        <f t="shared" si="35"/>
        <v>0.02285934212720703</v>
      </c>
      <c r="F605" s="144"/>
      <c r="G605" s="31"/>
    </row>
    <row r="606" spans="1:7" ht="12.75" customHeight="1">
      <c r="A606" s="188">
        <v>23</v>
      </c>
      <c r="B606" s="280" t="s">
        <v>182</v>
      </c>
      <c r="C606" s="159">
        <v>1914.5970927448768</v>
      </c>
      <c r="D606" s="159">
        <v>59.27181941154333</v>
      </c>
      <c r="E606" s="210">
        <f t="shared" si="35"/>
        <v>0.030957855120613307</v>
      </c>
      <c r="F606" s="144"/>
      <c r="G606" s="31"/>
    </row>
    <row r="607" spans="1:7" ht="12.75" customHeight="1">
      <c r="A607" s="188">
        <v>24</v>
      </c>
      <c r="B607" s="280" t="s">
        <v>183</v>
      </c>
      <c r="C607" s="159">
        <v>1318.5065232641414</v>
      </c>
      <c r="D607" s="159">
        <v>31.5829232641413</v>
      </c>
      <c r="E607" s="210">
        <f t="shared" si="35"/>
        <v>0.02395355859594346</v>
      </c>
      <c r="F607" s="144"/>
      <c r="G607" s="31"/>
    </row>
    <row r="608" spans="1:7" ht="12.75" customHeight="1">
      <c r="A608" s="188">
        <v>25</v>
      </c>
      <c r="B608" s="280" t="s">
        <v>184</v>
      </c>
      <c r="C608" s="159">
        <v>2625.9599901135416</v>
      </c>
      <c r="D608" s="159">
        <v>116.43147011354141</v>
      </c>
      <c r="E608" s="210">
        <f t="shared" si="35"/>
        <v>0.044338630653891695</v>
      </c>
      <c r="F608" s="144"/>
      <c r="G608" s="31"/>
    </row>
    <row r="609" spans="1:7" ht="12.75" customHeight="1">
      <c r="A609" s="188">
        <v>26</v>
      </c>
      <c r="B609" s="280" t="s">
        <v>185</v>
      </c>
      <c r="C609" s="159">
        <v>3517.3387716887155</v>
      </c>
      <c r="D609" s="159">
        <v>112.33695502204887</v>
      </c>
      <c r="E609" s="210">
        <f t="shared" si="35"/>
        <v>0.031938053828154456</v>
      </c>
      <c r="F609" s="144"/>
      <c r="G609" s="31"/>
    </row>
    <row r="610" spans="1:7" ht="12.75" customHeight="1">
      <c r="A610" s="188">
        <v>27</v>
      </c>
      <c r="B610" s="280" t="s">
        <v>186</v>
      </c>
      <c r="C610" s="159">
        <v>2794.056653018884</v>
      </c>
      <c r="D610" s="159">
        <v>112.94498635221694</v>
      </c>
      <c r="E610" s="210">
        <f t="shared" si="35"/>
        <v>0.04042329858637036</v>
      </c>
      <c r="F610" s="144"/>
      <c r="G610" s="31"/>
    </row>
    <row r="611" spans="1:7" ht="12.75" customHeight="1">
      <c r="A611" s="188">
        <v>28</v>
      </c>
      <c r="B611" s="280" t="s">
        <v>187</v>
      </c>
      <c r="C611" s="159">
        <v>3150.8145795373994</v>
      </c>
      <c r="D611" s="159">
        <v>158.69595953739918</v>
      </c>
      <c r="E611" s="210">
        <f t="shared" si="35"/>
        <v>0.05036664504729403</v>
      </c>
      <c r="F611" s="144"/>
      <c r="G611" s="31"/>
    </row>
    <row r="612" spans="1:7" ht="12.75" customHeight="1">
      <c r="A612" s="188">
        <v>29</v>
      </c>
      <c r="B612" s="280" t="s">
        <v>188</v>
      </c>
      <c r="C612" s="159">
        <v>1941.2422611015354</v>
      </c>
      <c r="D612" s="159">
        <v>64.4740944348685</v>
      </c>
      <c r="E612" s="210">
        <f t="shared" si="35"/>
        <v>0.0332128017851226</v>
      </c>
      <c r="F612" s="144"/>
      <c r="G612" s="31"/>
    </row>
    <row r="613" spans="1:7" ht="12.75" customHeight="1">
      <c r="A613" s="188">
        <v>30</v>
      </c>
      <c r="B613" s="280" t="s">
        <v>189</v>
      </c>
      <c r="C613" s="159">
        <v>3300.0581579024497</v>
      </c>
      <c r="D613" s="159">
        <v>98.38336123578301</v>
      </c>
      <c r="E613" s="210">
        <f t="shared" si="35"/>
        <v>0.029812614362625802</v>
      </c>
      <c r="F613" s="144"/>
      <c r="G613" s="31"/>
    </row>
    <row r="614" spans="1:7" ht="12.75" customHeight="1">
      <c r="A614" s="188">
        <v>31</v>
      </c>
      <c r="B614" s="280" t="s">
        <v>190</v>
      </c>
      <c r="C614" s="159">
        <v>3074.483261347637</v>
      </c>
      <c r="D614" s="159">
        <v>44.837078014303074</v>
      </c>
      <c r="E614" s="210">
        <f t="shared" si="35"/>
        <v>0.014583614286665414</v>
      </c>
      <c r="F614" s="144"/>
      <c r="G614" s="31"/>
    </row>
    <row r="615" spans="1:7" ht="12.75" customHeight="1">
      <c r="A615" s="188">
        <v>32</v>
      </c>
      <c r="B615" s="280" t="s">
        <v>191</v>
      </c>
      <c r="C615" s="159">
        <v>1969.8884074986695</v>
      </c>
      <c r="D615" s="159">
        <v>82.40379416533602</v>
      </c>
      <c r="E615" s="210">
        <f t="shared" si="35"/>
        <v>0.04183170673610438</v>
      </c>
      <c r="F615" s="144"/>
      <c r="G615" s="31"/>
    </row>
    <row r="616" spans="1:7" ht="12.75" customHeight="1">
      <c r="A616" s="188">
        <v>33</v>
      </c>
      <c r="B616" s="280" t="s">
        <v>192</v>
      </c>
      <c r="C616" s="159">
        <v>2840.9348521558495</v>
      </c>
      <c r="D616" s="159">
        <v>130.95698715584888</v>
      </c>
      <c r="E616" s="210">
        <f t="shared" si="35"/>
        <v>0.046096441478223935</v>
      </c>
      <c r="F616" s="144"/>
      <c r="G616" s="31"/>
    </row>
    <row r="617" spans="1:7" ht="12.75" customHeight="1">
      <c r="A617" s="188">
        <v>34</v>
      </c>
      <c r="B617" s="280" t="s">
        <v>193</v>
      </c>
      <c r="C617" s="159">
        <v>1830.9999891299244</v>
      </c>
      <c r="D617" s="159">
        <v>13.242279129924214</v>
      </c>
      <c r="E617" s="210">
        <f t="shared" si="35"/>
        <v>0.007232266088770886</v>
      </c>
      <c r="F617" s="144"/>
      <c r="G617" s="31"/>
    </row>
    <row r="618" spans="1:7" ht="12.75" customHeight="1">
      <c r="A618" s="34"/>
      <c r="B618" s="1" t="s">
        <v>26</v>
      </c>
      <c r="C618" s="160">
        <v>56003.65143338627</v>
      </c>
      <c r="D618" s="160">
        <v>2367.2981000529444</v>
      </c>
      <c r="E618" s="260">
        <f t="shared" si="35"/>
        <v>0.042270424150266966</v>
      </c>
      <c r="F618" s="42"/>
      <c r="G618" s="31"/>
    </row>
    <row r="619" spans="1:7" ht="14.25">
      <c r="A619" s="93"/>
      <c r="B619" s="73"/>
      <c r="C619" s="94"/>
      <c r="D619" s="94"/>
      <c r="E619" s="95"/>
      <c r="F619" s="76"/>
      <c r="G619" s="96"/>
    </row>
    <row r="620" spans="1:7" ht="14.25">
      <c r="A620" s="9" t="s">
        <v>240</v>
      </c>
      <c r="B620" s="48"/>
      <c r="C620" s="58"/>
      <c r="D620" s="48"/>
      <c r="E620" s="48"/>
      <c r="F620" s="48"/>
      <c r="G620" s="96"/>
    </row>
    <row r="621" spans="1:5" ht="14.25">
      <c r="A621" s="48"/>
      <c r="B621" s="48"/>
      <c r="C621" s="48"/>
      <c r="D621" s="48"/>
      <c r="E621" s="59" t="s">
        <v>120</v>
      </c>
    </row>
    <row r="622" spans="1:7" ht="51" customHeight="1">
      <c r="A622" s="60" t="s">
        <v>36</v>
      </c>
      <c r="B622" s="60" t="s">
        <v>37</v>
      </c>
      <c r="C622" s="61" t="s">
        <v>136</v>
      </c>
      <c r="D622" s="61" t="s">
        <v>255</v>
      </c>
      <c r="E622" s="61" t="s">
        <v>133</v>
      </c>
      <c r="F622" s="63"/>
      <c r="G622" s="64"/>
    </row>
    <row r="623" spans="1:7" ht="18" customHeight="1">
      <c r="A623" s="60">
        <v>1</v>
      </c>
      <c r="B623" s="60">
        <v>2</v>
      </c>
      <c r="C623" s="61">
        <v>3</v>
      </c>
      <c r="D623" s="61">
        <v>4</v>
      </c>
      <c r="E623" s="61">
        <v>5</v>
      </c>
      <c r="F623" s="63"/>
      <c r="G623" s="64"/>
    </row>
    <row r="624" spans="1:7" ht="12.75" customHeight="1">
      <c r="A624" s="188">
        <v>1</v>
      </c>
      <c r="B624" s="280" t="s">
        <v>160</v>
      </c>
      <c r="C624" s="146">
        <v>1144.544193454988</v>
      </c>
      <c r="D624" s="159">
        <v>391.95963455498804</v>
      </c>
      <c r="E624" s="149">
        <f aca="true" t="shared" si="36" ref="E624:E658">D624/C624</f>
        <v>0.3424591525573126</v>
      </c>
      <c r="F624" s="144"/>
      <c r="G624" s="31"/>
    </row>
    <row r="625" spans="1:7" ht="12.75" customHeight="1">
      <c r="A625" s="188">
        <v>2</v>
      </c>
      <c r="B625" s="280" t="s">
        <v>161</v>
      </c>
      <c r="C625" s="146">
        <v>1636.6984225107135</v>
      </c>
      <c r="D625" s="159">
        <v>595.3778016107135</v>
      </c>
      <c r="E625" s="149">
        <f t="shared" si="36"/>
        <v>0.36376756610872596</v>
      </c>
      <c r="F625" s="144"/>
      <c r="G625" s="31"/>
    </row>
    <row r="626" spans="1:7" ht="12.75" customHeight="1">
      <c r="A626" s="188">
        <v>3</v>
      </c>
      <c r="B626" s="280" t="s">
        <v>162</v>
      </c>
      <c r="C626" s="146">
        <v>1793.796853334125</v>
      </c>
      <c r="D626" s="159">
        <v>666.484012634125</v>
      </c>
      <c r="E626" s="149">
        <f t="shared" si="36"/>
        <v>0.37154932644425875</v>
      </c>
      <c r="F626" s="144"/>
      <c r="G626" s="31"/>
    </row>
    <row r="627" spans="1:7" ht="12.75" customHeight="1">
      <c r="A627" s="188">
        <v>4</v>
      </c>
      <c r="B627" s="280" t="s">
        <v>163</v>
      </c>
      <c r="C627" s="146">
        <v>1413.1686267948244</v>
      </c>
      <c r="D627" s="159">
        <v>464.02231039482433</v>
      </c>
      <c r="E627" s="149">
        <f t="shared" si="36"/>
        <v>0.328355938276993</v>
      </c>
      <c r="F627" s="144"/>
      <c r="G627" s="31"/>
    </row>
    <row r="628" spans="1:7" ht="12.75" customHeight="1">
      <c r="A628" s="188">
        <v>5</v>
      </c>
      <c r="B628" s="280" t="s">
        <v>164</v>
      </c>
      <c r="C628" s="146">
        <v>1511.2307862718083</v>
      </c>
      <c r="D628" s="159">
        <v>542.3832298718082</v>
      </c>
      <c r="E628" s="149">
        <f t="shared" si="36"/>
        <v>0.3589016547299585</v>
      </c>
      <c r="F628" s="144"/>
      <c r="G628" s="31"/>
    </row>
    <row r="629" spans="1:7" ht="12.75" customHeight="1">
      <c r="A629" s="188">
        <v>6</v>
      </c>
      <c r="B629" s="280" t="s">
        <v>165</v>
      </c>
      <c r="C629" s="146">
        <v>692.0697643766749</v>
      </c>
      <c r="D629" s="159">
        <v>217.38529147667495</v>
      </c>
      <c r="E629" s="149">
        <f t="shared" si="36"/>
        <v>0.31410892754788516</v>
      </c>
      <c r="F629" s="144"/>
      <c r="G629" s="31"/>
    </row>
    <row r="630" spans="1:7" ht="12.75" customHeight="1">
      <c r="A630" s="188">
        <v>7</v>
      </c>
      <c r="B630" s="280" t="s">
        <v>166</v>
      </c>
      <c r="C630" s="146">
        <v>782.0274000665493</v>
      </c>
      <c r="D630" s="159">
        <v>314.46453306654917</v>
      </c>
      <c r="E630" s="149">
        <f t="shared" si="36"/>
        <v>0.4021144694415934</v>
      </c>
      <c r="F630" s="144"/>
      <c r="G630" s="31"/>
    </row>
    <row r="631" spans="1:7" ht="12.75" customHeight="1">
      <c r="A631" s="188">
        <v>8</v>
      </c>
      <c r="B631" s="280" t="s">
        <v>167</v>
      </c>
      <c r="C631" s="146">
        <v>1142.6300098931981</v>
      </c>
      <c r="D631" s="159">
        <v>371.1208692931981</v>
      </c>
      <c r="E631" s="149">
        <f t="shared" si="36"/>
        <v>0.324795310887981</v>
      </c>
      <c r="F631" s="144"/>
      <c r="G631" s="31"/>
    </row>
    <row r="632" spans="1:7" ht="12.75" customHeight="1">
      <c r="A632" s="188">
        <v>9</v>
      </c>
      <c r="B632" s="280" t="s">
        <v>168</v>
      </c>
      <c r="C632" s="146">
        <v>1002.9285931092548</v>
      </c>
      <c r="D632" s="159">
        <v>366.1438805092548</v>
      </c>
      <c r="E632" s="149">
        <f t="shared" si="36"/>
        <v>0.36507472518471573</v>
      </c>
      <c r="F632" s="144"/>
      <c r="G632" s="31"/>
    </row>
    <row r="633" spans="1:7" ht="12.75" customHeight="1">
      <c r="A633" s="188">
        <v>10</v>
      </c>
      <c r="B633" s="280" t="s">
        <v>169</v>
      </c>
      <c r="C633" s="146">
        <v>1342.7306630655316</v>
      </c>
      <c r="D633" s="159">
        <v>465.41973336553167</v>
      </c>
      <c r="E633" s="149">
        <f t="shared" si="36"/>
        <v>0.3466218104403392</v>
      </c>
      <c r="F633" s="144"/>
      <c r="G633" s="31"/>
    </row>
    <row r="634" spans="1:7" ht="12.75" customHeight="1">
      <c r="A634" s="188">
        <v>11</v>
      </c>
      <c r="B634" s="280" t="s">
        <v>170</v>
      </c>
      <c r="C634" s="146">
        <v>945.151924662303</v>
      </c>
      <c r="D634" s="159">
        <v>341.24664406230295</v>
      </c>
      <c r="E634" s="149">
        <f t="shared" si="36"/>
        <v>0.3610495150652402</v>
      </c>
      <c r="F634" s="144"/>
      <c r="G634" s="31"/>
    </row>
    <row r="635" spans="1:7" ht="12.75" customHeight="1">
      <c r="A635" s="188">
        <v>12</v>
      </c>
      <c r="B635" s="280" t="s">
        <v>171</v>
      </c>
      <c r="C635" s="146">
        <v>2229.6255161349645</v>
      </c>
      <c r="D635" s="159">
        <v>779.0467734349647</v>
      </c>
      <c r="E635" s="149">
        <f t="shared" si="36"/>
        <v>0.3494070048074419</v>
      </c>
      <c r="F635" s="144"/>
      <c r="G635" s="31"/>
    </row>
    <row r="636" spans="1:7" ht="12.75" customHeight="1">
      <c r="A636" s="188">
        <v>13</v>
      </c>
      <c r="B636" s="280" t="s">
        <v>172</v>
      </c>
      <c r="C636" s="146">
        <v>1174.5668188326326</v>
      </c>
      <c r="D636" s="159">
        <v>420.2493576326326</v>
      </c>
      <c r="E636" s="149">
        <f t="shared" si="36"/>
        <v>0.35779093270343365</v>
      </c>
      <c r="F636" s="144"/>
      <c r="G636" s="31"/>
    </row>
    <row r="637" spans="1:7" ht="12.75" customHeight="1">
      <c r="A637" s="188">
        <v>14</v>
      </c>
      <c r="B637" s="280" t="s">
        <v>173</v>
      </c>
      <c r="C637" s="146">
        <v>838.8111024100424</v>
      </c>
      <c r="D637" s="159">
        <v>297.9053182100423</v>
      </c>
      <c r="E637" s="149">
        <f t="shared" si="36"/>
        <v>0.35515185403973704</v>
      </c>
      <c r="F637" s="144"/>
      <c r="G637" s="31"/>
    </row>
    <row r="638" spans="1:7" ht="12.75" customHeight="1">
      <c r="A638" s="188">
        <v>15</v>
      </c>
      <c r="B638" s="280" t="s">
        <v>174</v>
      </c>
      <c r="C638" s="146">
        <v>436.5310910915598</v>
      </c>
      <c r="D638" s="159">
        <v>241.19445599155975</v>
      </c>
      <c r="E638" s="149">
        <f t="shared" si="36"/>
        <v>0.5525252631798697</v>
      </c>
      <c r="F638" s="144"/>
      <c r="G638" s="31"/>
    </row>
    <row r="639" spans="1:7" ht="12.75" customHeight="1">
      <c r="A639" s="188">
        <v>16</v>
      </c>
      <c r="B639" s="280" t="s">
        <v>175</v>
      </c>
      <c r="C639" s="146">
        <v>1237.5215672580723</v>
      </c>
      <c r="D639" s="159">
        <v>411.66004925807215</v>
      </c>
      <c r="E639" s="149">
        <f t="shared" si="36"/>
        <v>0.33264878782692336</v>
      </c>
      <c r="F639" s="144"/>
      <c r="G639" s="31"/>
    </row>
    <row r="640" spans="1:7" ht="12.75" customHeight="1">
      <c r="A640" s="188">
        <v>17</v>
      </c>
      <c r="B640" s="280" t="s">
        <v>176</v>
      </c>
      <c r="C640" s="146">
        <v>827.3366315559379</v>
      </c>
      <c r="D640" s="159">
        <v>319.69961525593794</v>
      </c>
      <c r="E640" s="149">
        <f t="shared" si="36"/>
        <v>0.3864202345962756</v>
      </c>
      <c r="F640" s="144"/>
      <c r="G640" s="31"/>
    </row>
    <row r="641" spans="1:8" ht="12.75" customHeight="1">
      <c r="A641" s="188">
        <v>18</v>
      </c>
      <c r="B641" s="280" t="s">
        <v>177</v>
      </c>
      <c r="C641" s="159">
        <v>1369.5506741949844</v>
      </c>
      <c r="D641" s="159">
        <v>461.4064653949845</v>
      </c>
      <c r="E641" s="149">
        <f t="shared" si="36"/>
        <v>0.33690353638517034</v>
      </c>
      <c r="F641" s="144"/>
      <c r="G641" s="31"/>
      <c r="H641" s="10" t="s">
        <v>11</v>
      </c>
    </row>
    <row r="642" spans="1:7" ht="12.75" customHeight="1">
      <c r="A642" s="188">
        <v>19</v>
      </c>
      <c r="B642" s="280" t="s">
        <v>178</v>
      </c>
      <c r="C642" s="159">
        <v>788.3426427275596</v>
      </c>
      <c r="D642" s="159">
        <v>297.7601834275595</v>
      </c>
      <c r="E642" s="149">
        <f t="shared" si="36"/>
        <v>0.3777040176303914</v>
      </c>
      <c r="F642" s="144"/>
      <c r="G642" s="31"/>
    </row>
    <row r="643" spans="1:7" ht="12.75" customHeight="1">
      <c r="A643" s="188">
        <v>20</v>
      </c>
      <c r="B643" s="280" t="s">
        <v>179</v>
      </c>
      <c r="C643" s="159">
        <v>1889.2499556385706</v>
      </c>
      <c r="D643" s="159">
        <v>733.3023124385707</v>
      </c>
      <c r="E643" s="149">
        <f t="shared" si="36"/>
        <v>0.38814467627747695</v>
      </c>
      <c r="F643" s="144"/>
      <c r="G643" s="31"/>
    </row>
    <row r="644" spans="1:7" ht="12.75" customHeight="1">
      <c r="A644" s="188">
        <v>21</v>
      </c>
      <c r="B644" s="280" t="s">
        <v>180</v>
      </c>
      <c r="C644" s="159">
        <v>626.2862761434696</v>
      </c>
      <c r="D644" s="159">
        <v>253.16032494346967</v>
      </c>
      <c r="E644" s="149">
        <f t="shared" si="36"/>
        <v>0.40422460875619715</v>
      </c>
      <c r="F644" s="144"/>
      <c r="G644" s="31"/>
    </row>
    <row r="645" spans="1:7" ht="12.75" customHeight="1">
      <c r="A645" s="188">
        <v>22</v>
      </c>
      <c r="B645" s="280" t="s">
        <v>181</v>
      </c>
      <c r="C645" s="159">
        <v>899.9713803548941</v>
      </c>
      <c r="D645" s="159">
        <v>303.21184445489405</v>
      </c>
      <c r="E645" s="149">
        <f t="shared" si="36"/>
        <v>0.3369127630873392</v>
      </c>
      <c r="F645" s="144"/>
      <c r="G645" s="31"/>
    </row>
    <row r="646" spans="1:7" ht="12.75" customHeight="1">
      <c r="A646" s="188">
        <v>23</v>
      </c>
      <c r="B646" s="280" t="s">
        <v>182</v>
      </c>
      <c r="C646" s="159">
        <v>1914.5970927448768</v>
      </c>
      <c r="D646" s="159">
        <v>582.5778423448767</v>
      </c>
      <c r="E646" s="149">
        <f t="shared" si="36"/>
        <v>0.30428221402428823</v>
      </c>
      <c r="F646" s="144"/>
      <c r="G646" s="31"/>
    </row>
    <row r="647" spans="1:7" ht="12.75" customHeight="1">
      <c r="A647" s="188">
        <v>24</v>
      </c>
      <c r="B647" s="280" t="s">
        <v>183</v>
      </c>
      <c r="C647" s="159">
        <v>1318.5065232641414</v>
      </c>
      <c r="D647" s="159">
        <v>455.11462806414147</v>
      </c>
      <c r="E647" s="149">
        <f t="shared" si="36"/>
        <v>0.34517434690989895</v>
      </c>
      <c r="F647" s="144"/>
      <c r="G647" s="31"/>
    </row>
    <row r="648" spans="1:7" ht="12.75" customHeight="1">
      <c r="A648" s="188">
        <v>25</v>
      </c>
      <c r="B648" s="280" t="s">
        <v>184</v>
      </c>
      <c r="C648" s="159">
        <v>2625.9599901135416</v>
      </c>
      <c r="D648" s="159">
        <v>920.4220028135417</v>
      </c>
      <c r="E648" s="149">
        <f t="shared" si="36"/>
        <v>0.3505087687089034</v>
      </c>
      <c r="F648" s="144"/>
      <c r="G648" s="31"/>
    </row>
    <row r="649" spans="1:7" ht="12.75" customHeight="1">
      <c r="A649" s="188">
        <v>26</v>
      </c>
      <c r="B649" s="280" t="s">
        <v>185</v>
      </c>
      <c r="C649" s="159">
        <v>3517.3387716887155</v>
      </c>
      <c r="D649" s="159">
        <v>1116.3768188887154</v>
      </c>
      <c r="E649" s="149">
        <f t="shared" si="36"/>
        <v>0.31739246383501746</v>
      </c>
      <c r="F649" s="144"/>
      <c r="G649" s="31"/>
    </row>
    <row r="650" spans="1:7" ht="12.75" customHeight="1">
      <c r="A650" s="188">
        <v>27</v>
      </c>
      <c r="B650" s="280" t="s">
        <v>186</v>
      </c>
      <c r="C650" s="159">
        <v>2794.056653018884</v>
      </c>
      <c r="D650" s="159">
        <v>877.3653689188841</v>
      </c>
      <c r="E650" s="149">
        <f t="shared" si="36"/>
        <v>0.31401130251633247</v>
      </c>
      <c r="F650" s="144"/>
      <c r="G650" s="31"/>
    </row>
    <row r="651" spans="1:7" ht="12.75" customHeight="1">
      <c r="A651" s="188">
        <v>28</v>
      </c>
      <c r="B651" s="280" t="s">
        <v>187</v>
      </c>
      <c r="C651" s="159">
        <v>3150.8145795373994</v>
      </c>
      <c r="D651" s="159">
        <v>866.7819268373992</v>
      </c>
      <c r="E651" s="149">
        <f t="shared" si="36"/>
        <v>0.27509772630437035</v>
      </c>
      <c r="F651" s="144"/>
      <c r="G651" s="31"/>
    </row>
    <row r="652" spans="1:7" ht="12.75" customHeight="1">
      <c r="A652" s="188">
        <v>29</v>
      </c>
      <c r="B652" s="280" t="s">
        <v>188</v>
      </c>
      <c r="C652" s="159">
        <v>1941.2422611015354</v>
      </c>
      <c r="D652" s="159">
        <v>757.3888565015354</v>
      </c>
      <c r="E652" s="149">
        <f t="shared" si="36"/>
        <v>0.39015679375935486</v>
      </c>
      <c r="F652" s="144"/>
      <c r="G652" s="31"/>
    </row>
    <row r="653" spans="1:7" ht="12.75" customHeight="1">
      <c r="A653" s="188">
        <v>30</v>
      </c>
      <c r="B653" s="280" t="s">
        <v>189</v>
      </c>
      <c r="C653" s="159">
        <v>3300.0581579024497</v>
      </c>
      <c r="D653" s="159">
        <v>1176.0315827024497</v>
      </c>
      <c r="E653" s="149">
        <f t="shared" si="36"/>
        <v>0.3563669264089416</v>
      </c>
      <c r="F653" s="144"/>
      <c r="G653" s="31"/>
    </row>
    <row r="654" spans="1:7" ht="12.75" customHeight="1">
      <c r="A654" s="188">
        <v>31</v>
      </c>
      <c r="B654" s="280" t="s">
        <v>190</v>
      </c>
      <c r="C654" s="159">
        <v>3074.483261347637</v>
      </c>
      <c r="D654" s="159">
        <v>917.2178466476367</v>
      </c>
      <c r="E654" s="149">
        <f t="shared" si="36"/>
        <v>0.29833235984039574</v>
      </c>
      <c r="F654" s="144"/>
      <c r="G654" s="31"/>
    </row>
    <row r="655" spans="1:7" ht="12.75" customHeight="1">
      <c r="A655" s="188">
        <v>32</v>
      </c>
      <c r="B655" s="280" t="s">
        <v>191</v>
      </c>
      <c r="C655" s="159">
        <v>1969.8884074986695</v>
      </c>
      <c r="D655" s="159">
        <v>635.9259060986695</v>
      </c>
      <c r="E655" s="149">
        <f t="shared" si="36"/>
        <v>0.3228233151065432</v>
      </c>
      <c r="F655" s="144"/>
      <c r="G655" s="31"/>
    </row>
    <row r="656" spans="1:7" ht="12.75" customHeight="1">
      <c r="A656" s="188">
        <v>33</v>
      </c>
      <c r="B656" s="280" t="s">
        <v>192</v>
      </c>
      <c r="C656" s="159">
        <v>2840.9348521558495</v>
      </c>
      <c r="D656" s="159">
        <v>852.5105534558492</v>
      </c>
      <c r="E656" s="149">
        <f t="shared" si="36"/>
        <v>0.3000809936943537</v>
      </c>
      <c r="F656" s="144"/>
      <c r="G656" s="31"/>
    </row>
    <row r="657" spans="1:7" ht="12.75" customHeight="1">
      <c r="A657" s="188">
        <v>34</v>
      </c>
      <c r="B657" s="280" t="s">
        <v>193</v>
      </c>
      <c r="C657" s="159">
        <v>1830.9999891299244</v>
      </c>
      <c r="D657" s="159">
        <v>573.0319290299244</v>
      </c>
      <c r="E657" s="149">
        <f t="shared" si="36"/>
        <v>0.31296118647287613</v>
      </c>
      <c r="F657" s="144"/>
      <c r="G657" s="31"/>
    </row>
    <row r="658" spans="1:7" ht="12.75" customHeight="1">
      <c r="A658" s="34"/>
      <c r="B658" s="1" t="s">
        <v>26</v>
      </c>
      <c r="C658" s="160">
        <v>56003.65143338627</v>
      </c>
      <c r="D658" s="160">
        <v>18985.349903586284</v>
      </c>
      <c r="E658" s="148">
        <f t="shared" si="36"/>
        <v>0.3390020010778846</v>
      </c>
      <c r="F658" s="42" t="s">
        <v>11</v>
      </c>
      <c r="G658" s="31"/>
    </row>
    <row r="659" spans="1:7" ht="24.75" customHeight="1">
      <c r="A659" s="47" t="s">
        <v>138</v>
      </c>
      <c r="B659" s="48"/>
      <c r="C659" s="48"/>
      <c r="D659" s="48"/>
      <c r="E659" s="48"/>
      <c r="F659" s="48"/>
      <c r="G659" s="48"/>
    </row>
    <row r="660" ht="21" customHeight="1">
      <c r="E660" s="59" t="s">
        <v>120</v>
      </c>
    </row>
    <row r="661" spans="1:6" ht="14.25">
      <c r="A661" s="49" t="s">
        <v>38</v>
      </c>
      <c r="B661" s="271" t="s">
        <v>243</v>
      </c>
      <c r="C661" s="49" t="s">
        <v>53</v>
      </c>
      <c r="D661" s="68" t="s">
        <v>41</v>
      </c>
      <c r="E661" s="49" t="s">
        <v>42</v>
      </c>
      <c r="F661" s="258"/>
    </row>
    <row r="662" spans="1:6" ht="14.25">
      <c r="A662" s="69">
        <f>C658</f>
        <v>56003.65143338627</v>
      </c>
      <c r="B662" s="69">
        <f>D702</f>
        <v>2367.2981000529444</v>
      </c>
      <c r="C662" s="69">
        <f>E702</f>
        <v>53636.35333333333</v>
      </c>
      <c r="D662" s="69">
        <f>B662+C662</f>
        <v>56003.65143338628</v>
      </c>
      <c r="E662" s="71">
        <f>D662/A662</f>
        <v>1.0000000000000002</v>
      </c>
      <c r="F662" s="56"/>
    </row>
    <row r="663" spans="1:7" ht="14.25">
      <c r="A663" s="93"/>
      <c r="B663" s="73"/>
      <c r="C663" s="74"/>
      <c r="D663" s="74"/>
      <c r="E663" s="75"/>
      <c r="F663" s="76"/>
      <c r="G663" s="77"/>
    </row>
    <row r="664" spans="1:7" ht="14.25">
      <c r="A664" s="9" t="s">
        <v>206</v>
      </c>
      <c r="B664" s="48"/>
      <c r="C664" s="58"/>
      <c r="D664" s="48"/>
      <c r="E664" s="48"/>
      <c r="F664" s="48"/>
      <c r="G664" s="48"/>
    </row>
    <row r="665" spans="1:7" ht="14.25">
      <c r="A665" s="48"/>
      <c r="B665" s="48"/>
      <c r="C665" s="48"/>
      <c r="D665" s="48"/>
      <c r="E665" s="48"/>
      <c r="F665" s="48"/>
      <c r="G665" s="59" t="s">
        <v>120</v>
      </c>
    </row>
    <row r="666" spans="1:7" ht="47.25" customHeight="1">
      <c r="A666" s="60" t="s">
        <v>36</v>
      </c>
      <c r="B666" s="60" t="s">
        <v>37</v>
      </c>
      <c r="C666" s="61" t="s">
        <v>139</v>
      </c>
      <c r="D666" s="61" t="s">
        <v>239</v>
      </c>
      <c r="E666" s="61" t="s">
        <v>54</v>
      </c>
      <c r="F666" s="61" t="s">
        <v>55</v>
      </c>
      <c r="G666" s="88" t="s">
        <v>56</v>
      </c>
    </row>
    <row r="667" spans="1:7" ht="13.5" customHeight="1">
      <c r="A667" s="60">
        <v>1</v>
      </c>
      <c r="B667" s="60">
        <v>2</v>
      </c>
      <c r="C667" s="61">
        <v>3</v>
      </c>
      <c r="D667" s="61">
        <v>4</v>
      </c>
      <c r="E667" s="61">
        <v>5</v>
      </c>
      <c r="F667" s="61">
        <v>6</v>
      </c>
      <c r="G667" s="88">
        <v>7</v>
      </c>
    </row>
    <row r="668" spans="1:7" ht="12.75" customHeight="1">
      <c r="A668" s="188">
        <v>1</v>
      </c>
      <c r="B668" s="280" t="s">
        <v>160</v>
      </c>
      <c r="C668" s="146">
        <v>1144.544193454988</v>
      </c>
      <c r="D668" s="159">
        <v>61.35548512165454</v>
      </c>
      <c r="E668" s="159">
        <v>1083.1887083333336</v>
      </c>
      <c r="F668" s="153">
        <f aca="true" t="shared" si="37" ref="F668:F702">D668+E668</f>
        <v>1144.544193454988</v>
      </c>
      <c r="G668" s="161">
        <f aca="true" t="shared" si="38" ref="G668:G702">F668/C668</f>
        <v>1</v>
      </c>
    </row>
    <row r="669" spans="1:7" ht="12.75" customHeight="1">
      <c r="A669" s="188">
        <v>2</v>
      </c>
      <c r="B669" s="280" t="s">
        <v>161</v>
      </c>
      <c r="C669" s="146">
        <v>1636.6984225107135</v>
      </c>
      <c r="D669" s="159">
        <v>81.63275584404668</v>
      </c>
      <c r="E669" s="159">
        <v>1555.0656666666669</v>
      </c>
      <c r="F669" s="153">
        <f t="shared" si="37"/>
        <v>1636.6984225107135</v>
      </c>
      <c r="G669" s="161">
        <f t="shared" si="38"/>
        <v>1</v>
      </c>
    </row>
    <row r="670" spans="1:7" ht="12.75" customHeight="1">
      <c r="A670" s="188">
        <v>3</v>
      </c>
      <c r="B670" s="280" t="s">
        <v>162</v>
      </c>
      <c r="C670" s="146">
        <v>1793.796853334125</v>
      </c>
      <c r="D670" s="159">
        <v>88.61183333412487</v>
      </c>
      <c r="E670" s="159">
        <v>1705.1850200000001</v>
      </c>
      <c r="F670" s="153">
        <f t="shared" si="37"/>
        <v>1793.796853334125</v>
      </c>
      <c r="G670" s="161">
        <f t="shared" si="38"/>
        <v>1</v>
      </c>
    </row>
    <row r="671" spans="1:7" ht="12.75" customHeight="1">
      <c r="A671" s="188">
        <v>4</v>
      </c>
      <c r="B671" s="280" t="s">
        <v>163</v>
      </c>
      <c r="C671" s="146">
        <v>1413.1686267948244</v>
      </c>
      <c r="D671" s="159">
        <v>72.60279346149099</v>
      </c>
      <c r="E671" s="159">
        <v>1340.5658333333336</v>
      </c>
      <c r="F671" s="153">
        <f t="shared" si="37"/>
        <v>1413.1686267948246</v>
      </c>
      <c r="G671" s="161">
        <f t="shared" si="38"/>
        <v>1.0000000000000002</v>
      </c>
    </row>
    <row r="672" spans="1:7" ht="12.75" customHeight="1">
      <c r="A672" s="188">
        <v>5</v>
      </c>
      <c r="B672" s="280" t="s">
        <v>164</v>
      </c>
      <c r="C672" s="146">
        <v>1511.2307862718083</v>
      </c>
      <c r="D672" s="159">
        <v>68.77870960514139</v>
      </c>
      <c r="E672" s="159">
        <v>1442.452076666667</v>
      </c>
      <c r="F672" s="153">
        <f t="shared" si="37"/>
        <v>1511.2307862718083</v>
      </c>
      <c r="G672" s="161">
        <f t="shared" si="38"/>
        <v>1</v>
      </c>
    </row>
    <row r="673" spans="1:7" ht="12.75" customHeight="1">
      <c r="A673" s="188">
        <v>6</v>
      </c>
      <c r="B673" s="280" t="s">
        <v>165</v>
      </c>
      <c r="C673" s="146">
        <v>692.0697643766749</v>
      </c>
      <c r="D673" s="159">
        <v>42.66147604334161</v>
      </c>
      <c r="E673" s="159">
        <v>649.4082883333334</v>
      </c>
      <c r="F673" s="153">
        <f t="shared" si="37"/>
        <v>692.069764376675</v>
      </c>
      <c r="G673" s="161">
        <f t="shared" si="38"/>
        <v>1.0000000000000002</v>
      </c>
    </row>
    <row r="674" spans="1:7" ht="12.75" customHeight="1">
      <c r="A674" s="188">
        <v>7</v>
      </c>
      <c r="B674" s="280" t="s">
        <v>166</v>
      </c>
      <c r="C674" s="146">
        <v>782.0274000665493</v>
      </c>
      <c r="D674" s="159">
        <v>63.505473399882476</v>
      </c>
      <c r="E674" s="159">
        <v>718.5219266666668</v>
      </c>
      <c r="F674" s="153">
        <f t="shared" si="37"/>
        <v>782.0274000665493</v>
      </c>
      <c r="G674" s="161">
        <f t="shared" si="38"/>
        <v>1</v>
      </c>
    </row>
    <row r="675" spans="1:7" ht="12.75" customHeight="1">
      <c r="A675" s="188">
        <v>8</v>
      </c>
      <c r="B675" s="280" t="s">
        <v>167</v>
      </c>
      <c r="C675" s="146">
        <v>1142.6300098931981</v>
      </c>
      <c r="D675" s="159">
        <v>59.4688965598647</v>
      </c>
      <c r="E675" s="159">
        <v>1083.1611133333336</v>
      </c>
      <c r="F675" s="153">
        <f t="shared" si="37"/>
        <v>1142.6300098931983</v>
      </c>
      <c r="G675" s="161">
        <f t="shared" si="38"/>
        <v>1.0000000000000002</v>
      </c>
    </row>
    <row r="676" spans="1:7" ht="12.75" customHeight="1">
      <c r="A676" s="188">
        <v>9</v>
      </c>
      <c r="B676" s="280" t="s">
        <v>168</v>
      </c>
      <c r="C676" s="146">
        <v>1002.9285931092548</v>
      </c>
      <c r="D676" s="159">
        <v>69.89773310925474</v>
      </c>
      <c r="E676" s="159">
        <v>933.0308600000001</v>
      </c>
      <c r="F676" s="153">
        <f t="shared" si="37"/>
        <v>1002.9285931092548</v>
      </c>
      <c r="G676" s="161">
        <f t="shared" si="38"/>
        <v>1</v>
      </c>
    </row>
    <row r="677" spans="1:7" ht="12.75" customHeight="1">
      <c r="A677" s="188">
        <v>10</v>
      </c>
      <c r="B677" s="280" t="s">
        <v>169</v>
      </c>
      <c r="C677" s="146">
        <v>1342.7306630655316</v>
      </c>
      <c r="D677" s="159">
        <v>28.98594639886491</v>
      </c>
      <c r="E677" s="159">
        <v>1313.7447166666668</v>
      </c>
      <c r="F677" s="153">
        <f t="shared" si="37"/>
        <v>1342.7306630655316</v>
      </c>
      <c r="G677" s="161">
        <f t="shared" si="38"/>
        <v>1</v>
      </c>
    </row>
    <row r="678" spans="1:7" ht="12.75" customHeight="1">
      <c r="A678" s="188">
        <v>11</v>
      </c>
      <c r="B678" s="280" t="s">
        <v>170</v>
      </c>
      <c r="C678" s="146">
        <v>945.151924662303</v>
      </c>
      <c r="D678" s="159">
        <v>87.16619132896957</v>
      </c>
      <c r="E678" s="159">
        <v>857.9857333333334</v>
      </c>
      <c r="F678" s="153">
        <f t="shared" si="37"/>
        <v>945.151924662303</v>
      </c>
      <c r="G678" s="161">
        <f t="shared" si="38"/>
        <v>1</v>
      </c>
    </row>
    <row r="679" spans="1:7" ht="12.75" customHeight="1">
      <c r="A679" s="188">
        <v>12</v>
      </c>
      <c r="B679" s="280" t="s">
        <v>171</v>
      </c>
      <c r="C679" s="146">
        <v>2229.6255161349645</v>
      </c>
      <c r="D679" s="159">
        <v>68.48325280163112</v>
      </c>
      <c r="E679" s="159">
        <v>2161.142263333333</v>
      </c>
      <c r="F679" s="153">
        <f t="shared" si="37"/>
        <v>2229.6255161349645</v>
      </c>
      <c r="G679" s="161">
        <f t="shared" si="38"/>
        <v>1</v>
      </c>
    </row>
    <row r="680" spans="1:7" ht="12.75" customHeight="1">
      <c r="A680" s="188">
        <v>13</v>
      </c>
      <c r="B680" s="280" t="s">
        <v>172</v>
      </c>
      <c r="C680" s="146">
        <v>1174.5668188326326</v>
      </c>
      <c r="D680" s="159">
        <v>69.94281216596593</v>
      </c>
      <c r="E680" s="159">
        <v>1104.624006666667</v>
      </c>
      <c r="F680" s="153">
        <f t="shared" si="37"/>
        <v>1174.5668188326329</v>
      </c>
      <c r="G680" s="161">
        <f t="shared" si="38"/>
        <v>1.0000000000000002</v>
      </c>
    </row>
    <row r="681" spans="1:7" ht="12.75" customHeight="1">
      <c r="A681" s="188">
        <v>14</v>
      </c>
      <c r="B681" s="280" t="s">
        <v>173</v>
      </c>
      <c r="C681" s="146">
        <v>838.8111024100424</v>
      </c>
      <c r="D681" s="159">
        <v>39.62284074337559</v>
      </c>
      <c r="E681" s="159">
        <v>799.1882616666667</v>
      </c>
      <c r="F681" s="153">
        <f t="shared" si="37"/>
        <v>838.8111024100423</v>
      </c>
      <c r="G681" s="161">
        <f t="shared" si="38"/>
        <v>0.9999999999999999</v>
      </c>
    </row>
    <row r="682" spans="1:7" ht="12.75" customHeight="1">
      <c r="A682" s="188">
        <v>15</v>
      </c>
      <c r="B682" s="280" t="s">
        <v>174</v>
      </c>
      <c r="C682" s="146">
        <v>436.5310910915598</v>
      </c>
      <c r="D682" s="159">
        <v>130.88236109155974</v>
      </c>
      <c r="E682" s="159">
        <v>305.64873</v>
      </c>
      <c r="F682" s="153">
        <f t="shared" si="37"/>
        <v>436.53109109155974</v>
      </c>
      <c r="G682" s="161">
        <f t="shared" si="38"/>
        <v>0.9999999999999999</v>
      </c>
    </row>
    <row r="683" spans="1:7" ht="12.75" customHeight="1">
      <c r="A683" s="188">
        <v>16</v>
      </c>
      <c r="B683" s="280" t="s">
        <v>175</v>
      </c>
      <c r="C683" s="146">
        <v>1237.5215672580723</v>
      </c>
      <c r="D683" s="159">
        <v>63.200657258072</v>
      </c>
      <c r="E683" s="159">
        <v>1174.3209100000001</v>
      </c>
      <c r="F683" s="153">
        <f t="shared" si="37"/>
        <v>1237.521567258072</v>
      </c>
      <c r="G683" s="161">
        <f t="shared" si="38"/>
        <v>0.9999999999999998</v>
      </c>
    </row>
    <row r="684" spans="1:7" ht="12.75" customHeight="1">
      <c r="A684" s="188">
        <v>17</v>
      </c>
      <c r="B684" s="280" t="s">
        <v>176</v>
      </c>
      <c r="C684" s="146">
        <v>827.3366315559379</v>
      </c>
      <c r="D684" s="159">
        <v>39.097801555937906</v>
      </c>
      <c r="E684" s="159">
        <v>788.23883</v>
      </c>
      <c r="F684" s="153">
        <f aca="true" t="shared" si="39" ref="F684:F696">D684+E684</f>
        <v>827.3366315559379</v>
      </c>
      <c r="G684" s="161">
        <f aca="true" t="shared" si="40" ref="G684:G696">F684/C684</f>
        <v>1</v>
      </c>
    </row>
    <row r="685" spans="1:7" ht="12.75" customHeight="1">
      <c r="A685" s="188">
        <v>18</v>
      </c>
      <c r="B685" s="280" t="s">
        <v>177</v>
      </c>
      <c r="C685" s="159">
        <v>1369.5506741949844</v>
      </c>
      <c r="D685" s="159">
        <v>28.984840861650866</v>
      </c>
      <c r="E685" s="159">
        <v>1340.5658333333336</v>
      </c>
      <c r="F685" s="153">
        <f t="shared" si="39"/>
        <v>1369.5506741949844</v>
      </c>
      <c r="G685" s="161">
        <f t="shared" si="40"/>
        <v>1</v>
      </c>
    </row>
    <row r="686" spans="1:7" ht="12.75" customHeight="1">
      <c r="A686" s="188">
        <v>19</v>
      </c>
      <c r="B686" s="280" t="s">
        <v>178</v>
      </c>
      <c r="C686" s="159">
        <v>788.3426427275596</v>
      </c>
      <c r="D686" s="159">
        <v>48.357822727559466</v>
      </c>
      <c r="E686" s="159">
        <v>739.9848200000001</v>
      </c>
      <c r="F686" s="153">
        <f t="shared" si="39"/>
        <v>788.3426427275596</v>
      </c>
      <c r="G686" s="161">
        <f t="shared" si="40"/>
        <v>1</v>
      </c>
    </row>
    <row r="687" spans="1:7" ht="12.75" customHeight="1">
      <c r="A687" s="188">
        <v>20</v>
      </c>
      <c r="B687" s="280" t="s">
        <v>179</v>
      </c>
      <c r="C687" s="159">
        <v>1889.2499556385706</v>
      </c>
      <c r="D687" s="159">
        <v>66.10402230523732</v>
      </c>
      <c r="E687" s="159">
        <v>1823.1459333333335</v>
      </c>
      <c r="F687" s="153">
        <f t="shared" si="39"/>
        <v>1889.2499556385708</v>
      </c>
      <c r="G687" s="161">
        <f t="shared" si="40"/>
        <v>1.0000000000000002</v>
      </c>
    </row>
    <row r="688" spans="1:7" ht="12.75" customHeight="1">
      <c r="A688" s="188">
        <v>21</v>
      </c>
      <c r="B688" s="280" t="s">
        <v>180</v>
      </c>
      <c r="C688" s="159">
        <v>626.2862761434696</v>
      </c>
      <c r="D688" s="159">
        <v>41.819932810136265</v>
      </c>
      <c r="E688" s="159">
        <v>584.4663433333335</v>
      </c>
      <c r="F688" s="153">
        <f t="shared" si="39"/>
        <v>626.2862761434698</v>
      </c>
      <c r="G688" s="161">
        <f t="shared" si="40"/>
        <v>1.0000000000000002</v>
      </c>
    </row>
    <row r="689" spans="1:7" ht="12.75" customHeight="1">
      <c r="A689" s="188">
        <v>22</v>
      </c>
      <c r="B689" s="280" t="s">
        <v>181</v>
      </c>
      <c r="C689" s="159">
        <v>899.9713803548941</v>
      </c>
      <c r="D689" s="159">
        <v>20.572753688227294</v>
      </c>
      <c r="E689" s="159">
        <v>879.3986266666668</v>
      </c>
      <c r="F689" s="153">
        <f t="shared" si="39"/>
        <v>899.9713803548941</v>
      </c>
      <c r="G689" s="161">
        <f t="shared" si="40"/>
        <v>1</v>
      </c>
    </row>
    <row r="690" spans="1:7" ht="12.75" customHeight="1">
      <c r="A690" s="188">
        <v>23</v>
      </c>
      <c r="B690" s="280" t="s">
        <v>182</v>
      </c>
      <c r="C690" s="159">
        <v>1914.5970927448768</v>
      </c>
      <c r="D690" s="159">
        <v>59.27181941154333</v>
      </c>
      <c r="E690" s="159">
        <v>1855.3252733333334</v>
      </c>
      <c r="F690" s="153">
        <f t="shared" si="39"/>
        <v>1914.5970927448766</v>
      </c>
      <c r="G690" s="161">
        <f t="shared" si="40"/>
        <v>0.9999999999999999</v>
      </c>
    </row>
    <row r="691" spans="1:7" ht="12.75" customHeight="1">
      <c r="A691" s="188">
        <v>24</v>
      </c>
      <c r="B691" s="280" t="s">
        <v>183</v>
      </c>
      <c r="C691" s="159">
        <v>1318.5065232641414</v>
      </c>
      <c r="D691" s="159">
        <v>31.5829232641413</v>
      </c>
      <c r="E691" s="159">
        <v>1286.9236</v>
      </c>
      <c r="F691" s="153">
        <f t="shared" si="39"/>
        <v>1318.5065232641414</v>
      </c>
      <c r="G691" s="161">
        <f t="shared" si="40"/>
        <v>1</v>
      </c>
    </row>
    <row r="692" spans="1:7" ht="12.75" customHeight="1">
      <c r="A692" s="188">
        <v>25</v>
      </c>
      <c r="B692" s="280" t="s">
        <v>184</v>
      </c>
      <c r="C692" s="159">
        <v>2625.9599901135416</v>
      </c>
      <c r="D692" s="159">
        <v>116.43147011354141</v>
      </c>
      <c r="E692" s="159">
        <v>2509.5285200000003</v>
      </c>
      <c r="F692" s="153">
        <f t="shared" si="39"/>
        <v>2625.9599901135416</v>
      </c>
      <c r="G692" s="161">
        <f t="shared" si="40"/>
        <v>1</v>
      </c>
    </row>
    <row r="693" spans="1:7" ht="12.75" customHeight="1">
      <c r="A693" s="188">
        <v>26</v>
      </c>
      <c r="B693" s="280" t="s">
        <v>185</v>
      </c>
      <c r="C693" s="159">
        <v>3517.3387716887155</v>
      </c>
      <c r="D693" s="159">
        <v>112.33695502204887</v>
      </c>
      <c r="E693" s="159">
        <v>3405.0018166666664</v>
      </c>
      <c r="F693" s="153">
        <f t="shared" si="39"/>
        <v>3517.3387716887155</v>
      </c>
      <c r="G693" s="161">
        <f t="shared" si="40"/>
        <v>1</v>
      </c>
    </row>
    <row r="694" spans="1:7" ht="12.75" customHeight="1">
      <c r="A694" s="188">
        <v>27</v>
      </c>
      <c r="B694" s="280" t="s">
        <v>186</v>
      </c>
      <c r="C694" s="159">
        <v>2794.056653018884</v>
      </c>
      <c r="D694" s="159">
        <v>112.94498635221694</v>
      </c>
      <c r="E694" s="159">
        <v>2681.111666666667</v>
      </c>
      <c r="F694" s="153">
        <f t="shared" si="39"/>
        <v>2794.056653018884</v>
      </c>
      <c r="G694" s="161">
        <f t="shared" si="40"/>
        <v>1</v>
      </c>
    </row>
    <row r="695" spans="1:7" ht="12.75" customHeight="1">
      <c r="A695" s="188">
        <v>28</v>
      </c>
      <c r="B695" s="280" t="s">
        <v>187</v>
      </c>
      <c r="C695" s="159">
        <v>3150.8145795373994</v>
      </c>
      <c r="D695" s="159">
        <v>158.69595953739918</v>
      </c>
      <c r="E695" s="159">
        <v>2992.11862</v>
      </c>
      <c r="F695" s="153">
        <f t="shared" si="39"/>
        <v>3150.8145795373994</v>
      </c>
      <c r="G695" s="161">
        <f t="shared" si="40"/>
        <v>1</v>
      </c>
    </row>
    <row r="696" spans="1:7" ht="12.75" customHeight="1">
      <c r="A696" s="188">
        <v>29</v>
      </c>
      <c r="B696" s="280" t="s">
        <v>188</v>
      </c>
      <c r="C696" s="159">
        <v>1941.2422611015354</v>
      </c>
      <c r="D696" s="159">
        <v>64.4740944348685</v>
      </c>
      <c r="E696" s="159">
        <v>1876.7681666666667</v>
      </c>
      <c r="F696" s="153">
        <f t="shared" si="39"/>
        <v>1941.2422611015352</v>
      </c>
      <c r="G696" s="161">
        <f t="shared" si="40"/>
        <v>0.9999999999999999</v>
      </c>
    </row>
    <row r="697" spans="1:7" ht="12.75" customHeight="1">
      <c r="A697" s="188">
        <v>30</v>
      </c>
      <c r="B697" s="280" t="s">
        <v>189</v>
      </c>
      <c r="C697" s="159">
        <v>3300.0581579024497</v>
      </c>
      <c r="D697" s="159">
        <v>98.38336123578301</v>
      </c>
      <c r="E697" s="159">
        <v>3201.674796666667</v>
      </c>
      <c r="F697" s="153">
        <f t="shared" si="37"/>
        <v>3300.05815790245</v>
      </c>
      <c r="G697" s="161">
        <f t="shared" si="38"/>
        <v>1.0000000000000002</v>
      </c>
    </row>
    <row r="698" spans="1:7" ht="12.75" customHeight="1">
      <c r="A698" s="188">
        <v>31</v>
      </c>
      <c r="B698" s="280" t="s">
        <v>190</v>
      </c>
      <c r="C698" s="159">
        <v>3074.483261347637</v>
      </c>
      <c r="D698" s="159">
        <v>44.837078014303074</v>
      </c>
      <c r="E698" s="159">
        <v>3029.6461833333337</v>
      </c>
      <c r="F698" s="153">
        <f t="shared" si="37"/>
        <v>3074.483261347637</v>
      </c>
      <c r="G698" s="161">
        <f t="shared" si="38"/>
        <v>1</v>
      </c>
    </row>
    <row r="699" spans="1:7" ht="12.75" customHeight="1">
      <c r="A699" s="188">
        <v>32</v>
      </c>
      <c r="B699" s="280" t="s">
        <v>191</v>
      </c>
      <c r="C699" s="159">
        <v>1969.8884074986695</v>
      </c>
      <c r="D699" s="159">
        <v>82.40379416533602</v>
      </c>
      <c r="E699" s="159">
        <v>1887.4846133333335</v>
      </c>
      <c r="F699" s="153">
        <f t="shared" si="37"/>
        <v>1969.8884074986695</v>
      </c>
      <c r="G699" s="161">
        <f t="shared" si="38"/>
        <v>1</v>
      </c>
    </row>
    <row r="700" spans="1:7" ht="12.75" customHeight="1">
      <c r="A700" s="188">
        <v>33</v>
      </c>
      <c r="B700" s="280" t="s">
        <v>192</v>
      </c>
      <c r="C700" s="159">
        <v>2840.9348521558495</v>
      </c>
      <c r="D700" s="159">
        <v>130.95698715584888</v>
      </c>
      <c r="E700" s="159">
        <v>2709.9778650000003</v>
      </c>
      <c r="F700" s="153">
        <f t="shared" si="37"/>
        <v>2840.934852155849</v>
      </c>
      <c r="G700" s="161">
        <f t="shared" si="38"/>
        <v>0.9999999999999999</v>
      </c>
    </row>
    <row r="701" spans="1:7" ht="12.75" customHeight="1">
      <c r="A701" s="188">
        <v>34</v>
      </c>
      <c r="B701" s="280" t="s">
        <v>193</v>
      </c>
      <c r="C701" s="159">
        <v>1830.9999891299244</v>
      </c>
      <c r="D701" s="159">
        <v>13.242279129924214</v>
      </c>
      <c r="E701" s="159">
        <v>1817.7577100000003</v>
      </c>
      <c r="F701" s="153">
        <f t="shared" si="37"/>
        <v>1830.9999891299244</v>
      </c>
      <c r="G701" s="161">
        <f t="shared" si="38"/>
        <v>1</v>
      </c>
    </row>
    <row r="702" spans="1:7" ht="12.75" customHeight="1">
      <c r="A702" s="34"/>
      <c r="B702" s="1" t="s">
        <v>26</v>
      </c>
      <c r="C702" s="160">
        <v>56003.65143338627</v>
      </c>
      <c r="D702" s="160">
        <v>2367.2981000529444</v>
      </c>
      <c r="E702" s="160">
        <v>53636.35333333333</v>
      </c>
      <c r="F702" s="152">
        <f t="shared" si="37"/>
        <v>56003.65143338628</v>
      </c>
      <c r="G702" s="28">
        <f t="shared" si="38"/>
        <v>1.0000000000000002</v>
      </c>
    </row>
    <row r="703" spans="1:7" ht="14.25" customHeight="1">
      <c r="A703" s="97"/>
      <c r="B703" s="73"/>
      <c r="C703" s="74"/>
      <c r="D703" s="74"/>
      <c r="E703" s="75"/>
      <c r="F703" s="76"/>
      <c r="G703" s="77"/>
    </row>
    <row r="704" spans="1:8" ht="14.25">
      <c r="A704" s="47" t="s">
        <v>57</v>
      </c>
      <c r="B704" s="48"/>
      <c r="C704" s="58"/>
      <c r="D704" s="48"/>
      <c r="E704" s="59" t="s">
        <v>120</v>
      </c>
      <c r="F704" s="48"/>
      <c r="G704" s="48"/>
      <c r="H704" s="48" t="s">
        <v>11</v>
      </c>
    </row>
    <row r="705" spans="1:8" ht="1.5" customHeight="1">
      <c r="A705" s="48"/>
      <c r="B705" s="48"/>
      <c r="C705" s="58"/>
      <c r="D705" s="48"/>
      <c r="E705" s="48"/>
      <c r="F705" s="48"/>
      <c r="G705" s="48"/>
      <c r="H705" s="48"/>
    </row>
    <row r="706" spans="1:5" ht="14.25">
      <c r="A706" s="126" t="s">
        <v>38</v>
      </c>
      <c r="B706" s="126" t="s">
        <v>131</v>
      </c>
      <c r="C706" s="126" t="s">
        <v>132</v>
      </c>
      <c r="D706" s="126" t="s">
        <v>47</v>
      </c>
      <c r="E706" s="126" t="s">
        <v>48</v>
      </c>
    </row>
    <row r="707" spans="1:5" ht="17.25" customHeight="1">
      <c r="A707" s="53">
        <f>C702</f>
        <v>56003.65143338627</v>
      </c>
      <c r="B707" s="53">
        <f>F702</f>
        <v>56003.65143338628</v>
      </c>
      <c r="C707" s="35">
        <f>B707/A707</f>
        <v>1.0000000000000002</v>
      </c>
      <c r="D707" s="53">
        <f>D747</f>
        <v>37018.301529799995</v>
      </c>
      <c r="E707" s="98">
        <f>D707/A707</f>
        <v>0.6609979989221155</v>
      </c>
    </row>
    <row r="708" spans="1:5" ht="17.25" customHeight="1">
      <c r="A708" s="65"/>
      <c r="B708" s="65"/>
      <c r="C708" s="42"/>
      <c r="D708" s="65"/>
      <c r="E708" s="99"/>
    </row>
    <row r="709" ht="17.25" customHeight="1">
      <c r="A709" s="9" t="s">
        <v>207</v>
      </c>
    </row>
    <row r="710" spans="1:8" ht="15" customHeight="1">
      <c r="A710" s="48"/>
      <c r="B710" s="48"/>
      <c r="C710" s="48"/>
      <c r="D710" s="48"/>
      <c r="E710" s="59" t="s">
        <v>120</v>
      </c>
      <c r="F710" s="48"/>
      <c r="G710" s="48"/>
      <c r="H710" s="48"/>
    </row>
    <row r="711" spans="1:5" ht="42.75">
      <c r="A711" s="61" t="s">
        <v>36</v>
      </c>
      <c r="B711" s="61" t="s">
        <v>37</v>
      </c>
      <c r="C711" s="61" t="s">
        <v>140</v>
      </c>
      <c r="D711" s="61" t="s">
        <v>58</v>
      </c>
      <c r="E711" s="61" t="s">
        <v>59</v>
      </c>
    </row>
    <row r="712" spans="1:8" ht="15.75" customHeight="1">
      <c r="A712" s="90">
        <v>1</v>
      </c>
      <c r="B712" s="90">
        <v>2</v>
      </c>
      <c r="C712" s="90">
        <v>3</v>
      </c>
      <c r="D712" s="90">
        <v>4</v>
      </c>
      <c r="E712" s="90">
        <v>5</v>
      </c>
      <c r="F712" s="121"/>
      <c r="G712" s="48"/>
      <c r="H712" s="48"/>
    </row>
    <row r="713" spans="1:7" ht="12.75" customHeight="1">
      <c r="A713" s="188">
        <v>1</v>
      </c>
      <c r="B713" s="280" t="s">
        <v>160</v>
      </c>
      <c r="C713" s="146">
        <v>1144.544193454988</v>
      </c>
      <c r="D713" s="159">
        <v>752.5845589</v>
      </c>
      <c r="E713" s="149">
        <f aca="true" t="shared" si="41" ref="E713:E747">D713/C713</f>
        <v>0.6575408474426874</v>
      </c>
      <c r="F713" s="144"/>
      <c r="G713" s="31"/>
    </row>
    <row r="714" spans="1:7" ht="12.75" customHeight="1">
      <c r="A714" s="188">
        <v>2</v>
      </c>
      <c r="B714" s="280" t="s">
        <v>161</v>
      </c>
      <c r="C714" s="146">
        <v>1636.6984225107135</v>
      </c>
      <c r="D714" s="159">
        <v>1041.3206209</v>
      </c>
      <c r="E714" s="149">
        <f t="shared" si="41"/>
        <v>0.636232433891274</v>
      </c>
      <c r="F714" s="144"/>
      <c r="G714" s="31"/>
    </row>
    <row r="715" spans="1:7" ht="12.75" customHeight="1">
      <c r="A715" s="188">
        <v>3</v>
      </c>
      <c r="B715" s="280" t="s">
        <v>162</v>
      </c>
      <c r="C715" s="146">
        <v>1793.796853334125</v>
      </c>
      <c r="D715" s="159">
        <v>1127.3128407</v>
      </c>
      <c r="E715" s="149">
        <f t="shared" si="41"/>
        <v>0.6284506735557411</v>
      </c>
      <c r="F715" s="144"/>
      <c r="G715" s="31"/>
    </row>
    <row r="716" spans="1:7" ht="12.75" customHeight="1">
      <c r="A716" s="188">
        <v>4</v>
      </c>
      <c r="B716" s="280" t="s">
        <v>163</v>
      </c>
      <c r="C716" s="146">
        <v>1413.1686267948244</v>
      </c>
      <c r="D716" s="159">
        <v>949.1463164000002</v>
      </c>
      <c r="E716" s="149">
        <f t="shared" si="41"/>
        <v>0.6716440617230071</v>
      </c>
      <c r="F716" s="144"/>
      <c r="G716" s="31"/>
    </row>
    <row r="717" spans="1:7" ht="12.75" customHeight="1">
      <c r="A717" s="188">
        <v>5</v>
      </c>
      <c r="B717" s="280" t="s">
        <v>164</v>
      </c>
      <c r="C717" s="146">
        <v>1511.2307862718083</v>
      </c>
      <c r="D717" s="159">
        <v>968.8475564</v>
      </c>
      <c r="E717" s="149">
        <f t="shared" si="41"/>
        <v>0.6410983452700415</v>
      </c>
      <c r="F717" s="144"/>
      <c r="G717" s="31"/>
    </row>
    <row r="718" spans="1:7" ht="12.75" customHeight="1">
      <c r="A718" s="188">
        <v>6</v>
      </c>
      <c r="B718" s="280" t="s">
        <v>165</v>
      </c>
      <c r="C718" s="146">
        <v>692.0697643766749</v>
      </c>
      <c r="D718" s="159">
        <v>474.68447290000006</v>
      </c>
      <c r="E718" s="149">
        <f t="shared" si="41"/>
        <v>0.6858910724521149</v>
      </c>
      <c r="F718" s="144"/>
      <c r="G718" s="31"/>
    </row>
    <row r="719" spans="1:7" ht="12.75" customHeight="1">
      <c r="A719" s="188">
        <v>7</v>
      </c>
      <c r="B719" s="280" t="s">
        <v>166</v>
      </c>
      <c r="C719" s="146">
        <v>782.0274000665493</v>
      </c>
      <c r="D719" s="159">
        <v>467.562867</v>
      </c>
      <c r="E719" s="149">
        <f t="shared" si="41"/>
        <v>0.5978855305584064</v>
      </c>
      <c r="F719" s="144"/>
      <c r="G719" s="31"/>
    </row>
    <row r="720" spans="1:7" ht="12.75" customHeight="1">
      <c r="A720" s="188">
        <v>8</v>
      </c>
      <c r="B720" s="280" t="s">
        <v>167</v>
      </c>
      <c r="C720" s="146">
        <v>1142.6300098931981</v>
      </c>
      <c r="D720" s="159">
        <v>771.5091406</v>
      </c>
      <c r="E720" s="149">
        <f t="shared" si="41"/>
        <v>0.675204689112019</v>
      </c>
      <c r="F720" s="144"/>
      <c r="G720" s="31"/>
    </row>
    <row r="721" spans="1:7" ht="12.75" customHeight="1">
      <c r="A721" s="188">
        <v>9</v>
      </c>
      <c r="B721" s="280" t="s">
        <v>168</v>
      </c>
      <c r="C721" s="146">
        <v>1002.9285931092548</v>
      </c>
      <c r="D721" s="159">
        <v>636.7847126</v>
      </c>
      <c r="E721" s="149">
        <f t="shared" si="41"/>
        <v>0.6349252748152843</v>
      </c>
      <c r="F721" s="144"/>
      <c r="G721" s="31"/>
    </row>
    <row r="722" spans="1:7" ht="12.75" customHeight="1">
      <c r="A722" s="188">
        <v>10</v>
      </c>
      <c r="B722" s="280" t="s">
        <v>169</v>
      </c>
      <c r="C722" s="146">
        <v>1342.7306630655316</v>
      </c>
      <c r="D722" s="159">
        <v>877.3109297</v>
      </c>
      <c r="E722" s="149">
        <f t="shared" si="41"/>
        <v>0.6533781895596608</v>
      </c>
      <c r="F722" s="144"/>
      <c r="G722" s="31"/>
    </row>
    <row r="723" spans="1:7" ht="12.75" customHeight="1">
      <c r="A723" s="188">
        <v>11</v>
      </c>
      <c r="B723" s="280" t="s">
        <v>170</v>
      </c>
      <c r="C723" s="146">
        <v>945.151924662303</v>
      </c>
      <c r="D723" s="159">
        <v>603.9052806000001</v>
      </c>
      <c r="E723" s="149">
        <f t="shared" si="41"/>
        <v>0.6389504849347598</v>
      </c>
      <c r="F723" s="144"/>
      <c r="G723" s="31"/>
    </row>
    <row r="724" spans="1:7" ht="12.75" customHeight="1">
      <c r="A724" s="188">
        <v>12</v>
      </c>
      <c r="B724" s="280" t="s">
        <v>171</v>
      </c>
      <c r="C724" s="146">
        <v>2229.6255161349645</v>
      </c>
      <c r="D724" s="159">
        <v>1450.5787427</v>
      </c>
      <c r="E724" s="149">
        <f t="shared" si="41"/>
        <v>0.6505929951925582</v>
      </c>
      <c r="F724" s="144"/>
      <c r="G724" s="31"/>
    </row>
    <row r="725" spans="1:7" ht="12.75" customHeight="1">
      <c r="A725" s="188">
        <v>13</v>
      </c>
      <c r="B725" s="280" t="s">
        <v>172</v>
      </c>
      <c r="C725" s="146">
        <v>1174.5668188326326</v>
      </c>
      <c r="D725" s="159">
        <v>754.3174612</v>
      </c>
      <c r="E725" s="149">
        <f t="shared" si="41"/>
        <v>0.6422090672965663</v>
      </c>
      <c r="F725" s="144"/>
      <c r="G725" s="31"/>
    </row>
    <row r="726" spans="1:7" ht="12.75" customHeight="1">
      <c r="A726" s="188">
        <v>14</v>
      </c>
      <c r="B726" s="280" t="s">
        <v>173</v>
      </c>
      <c r="C726" s="146">
        <v>838.8111024100424</v>
      </c>
      <c r="D726" s="159">
        <v>540.9057842</v>
      </c>
      <c r="E726" s="149">
        <f t="shared" si="41"/>
        <v>0.6448481459602629</v>
      </c>
      <c r="F726" s="144"/>
      <c r="G726" s="31"/>
    </row>
    <row r="727" spans="1:7" ht="12.75" customHeight="1">
      <c r="A727" s="188">
        <v>15</v>
      </c>
      <c r="B727" s="280" t="s">
        <v>174</v>
      </c>
      <c r="C727" s="146">
        <v>436.5310910915598</v>
      </c>
      <c r="D727" s="159">
        <v>195.33663510000002</v>
      </c>
      <c r="E727" s="149">
        <f t="shared" si="41"/>
        <v>0.4474747368201302</v>
      </c>
      <c r="F727" s="144"/>
      <c r="G727" s="31"/>
    </row>
    <row r="728" spans="1:7" ht="12.75" customHeight="1">
      <c r="A728" s="188">
        <v>16</v>
      </c>
      <c r="B728" s="280" t="s">
        <v>175</v>
      </c>
      <c r="C728" s="146">
        <v>1237.5215672580723</v>
      </c>
      <c r="D728" s="159">
        <v>825.8615179999999</v>
      </c>
      <c r="E728" s="149">
        <f t="shared" si="41"/>
        <v>0.6673512121730765</v>
      </c>
      <c r="F728" s="144"/>
      <c r="G728" s="31"/>
    </row>
    <row r="729" spans="1:7" ht="12.75" customHeight="1">
      <c r="A729" s="188">
        <v>17</v>
      </c>
      <c r="B729" s="280" t="s">
        <v>176</v>
      </c>
      <c r="C729" s="146">
        <v>827.3366315559379</v>
      </c>
      <c r="D729" s="159">
        <v>507.63701629999997</v>
      </c>
      <c r="E729" s="149">
        <f t="shared" si="41"/>
        <v>0.6135797654037245</v>
      </c>
      <c r="F729" s="144"/>
      <c r="G729" s="31"/>
    </row>
    <row r="730" spans="1:8" ht="12.75" customHeight="1">
      <c r="A730" s="188">
        <v>18</v>
      </c>
      <c r="B730" s="280" t="s">
        <v>177</v>
      </c>
      <c r="C730" s="159">
        <v>1369.5506741949844</v>
      </c>
      <c r="D730" s="159">
        <v>908.1442088</v>
      </c>
      <c r="E730" s="149">
        <f t="shared" si="41"/>
        <v>0.6630964636148298</v>
      </c>
      <c r="F730" s="144"/>
      <c r="G730" s="31"/>
      <c r="H730" s="10" t="s">
        <v>11</v>
      </c>
    </row>
    <row r="731" spans="1:7" ht="12.75" customHeight="1">
      <c r="A731" s="188">
        <v>19</v>
      </c>
      <c r="B731" s="280" t="s">
        <v>178</v>
      </c>
      <c r="C731" s="159">
        <v>788.3426427275596</v>
      </c>
      <c r="D731" s="159">
        <v>490.5824593</v>
      </c>
      <c r="E731" s="149">
        <f t="shared" si="41"/>
        <v>0.6222959823696085</v>
      </c>
      <c r="F731" s="144"/>
      <c r="G731" s="31"/>
    </row>
    <row r="732" spans="1:8" ht="12.75" customHeight="1">
      <c r="A732" s="188">
        <v>20</v>
      </c>
      <c r="B732" s="280" t="s">
        <v>179</v>
      </c>
      <c r="C732" s="159">
        <v>1889.2499556385706</v>
      </c>
      <c r="D732" s="159">
        <v>1155.9476432000001</v>
      </c>
      <c r="E732" s="149">
        <f t="shared" si="41"/>
        <v>0.6118553237225232</v>
      </c>
      <c r="F732" s="144"/>
      <c r="G732" s="31"/>
      <c r="H732" s="10" t="s">
        <v>11</v>
      </c>
    </row>
    <row r="733" spans="1:7" ht="12.75" customHeight="1">
      <c r="A733" s="188">
        <v>21</v>
      </c>
      <c r="B733" s="280" t="s">
        <v>180</v>
      </c>
      <c r="C733" s="159">
        <v>626.2862761434696</v>
      </c>
      <c r="D733" s="159">
        <v>373.12595120000003</v>
      </c>
      <c r="E733" s="149">
        <f t="shared" si="41"/>
        <v>0.595775391243803</v>
      </c>
      <c r="F733" s="144"/>
      <c r="G733" s="31"/>
    </row>
    <row r="734" spans="1:7" ht="12.75" customHeight="1">
      <c r="A734" s="188">
        <v>22</v>
      </c>
      <c r="B734" s="280" t="s">
        <v>181</v>
      </c>
      <c r="C734" s="159">
        <v>899.9713803548941</v>
      </c>
      <c r="D734" s="159">
        <v>596.7595359</v>
      </c>
      <c r="E734" s="149">
        <f t="shared" si="41"/>
        <v>0.6630872369126607</v>
      </c>
      <c r="F734" s="144"/>
      <c r="G734" s="31"/>
    </row>
    <row r="735" spans="1:7" ht="12.75" customHeight="1">
      <c r="A735" s="188">
        <v>23</v>
      </c>
      <c r="B735" s="280" t="s">
        <v>182</v>
      </c>
      <c r="C735" s="159">
        <v>1914.5970927448768</v>
      </c>
      <c r="D735" s="159">
        <v>1332.0192504000001</v>
      </c>
      <c r="E735" s="149">
        <f t="shared" si="41"/>
        <v>0.6957177859757118</v>
      </c>
      <c r="F735" s="144"/>
      <c r="G735" s="31"/>
    </row>
    <row r="736" spans="1:7" ht="12.75" customHeight="1">
      <c r="A736" s="188">
        <v>24</v>
      </c>
      <c r="B736" s="280" t="s">
        <v>183</v>
      </c>
      <c r="C736" s="159">
        <v>1318.5065232641414</v>
      </c>
      <c r="D736" s="159">
        <v>863.3918952</v>
      </c>
      <c r="E736" s="149">
        <f t="shared" si="41"/>
        <v>0.6548256530901011</v>
      </c>
      <c r="F736" s="144"/>
      <c r="G736" s="31"/>
    </row>
    <row r="737" spans="1:7" ht="12.75" customHeight="1">
      <c r="A737" s="188">
        <v>25</v>
      </c>
      <c r="B737" s="280" t="s">
        <v>184</v>
      </c>
      <c r="C737" s="159">
        <v>2625.9599901135416</v>
      </c>
      <c r="D737" s="159">
        <v>1705.5379873000002</v>
      </c>
      <c r="E737" s="149">
        <f t="shared" si="41"/>
        <v>0.6494912312910966</v>
      </c>
      <c r="F737" s="144"/>
      <c r="G737" s="31"/>
    </row>
    <row r="738" spans="1:7" ht="12.75" customHeight="1">
      <c r="A738" s="188">
        <v>26</v>
      </c>
      <c r="B738" s="280" t="s">
        <v>185</v>
      </c>
      <c r="C738" s="159">
        <v>3517.3387716887155</v>
      </c>
      <c r="D738" s="159">
        <v>2400.9619528000003</v>
      </c>
      <c r="E738" s="149">
        <f t="shared" si="41"/>
        <v>0.6826075361649826</v>
      </c>
      <c r="F738" s="144"/>
      <c r="G738" s="31"/>
    </row>
    <row r="739" spans="1:7" ht="12.75" customHeight="1">
      <c r="A739" s="188">
        <v>27</v>
      </c>
      <c r="B739" s="280" t="s">
        <v>186</v>
      </c>
      <c r="C739" s="159">
        <v>2794.056653018884</v>
      </c>
      <c r="D739" s="159">
        <v>1916.6912840999998</v>
      </c>
      <c r="E739" s="149">
        <f t="shared" si="41"/>
        <v>0.6859886974836675</v>
      </c>
      <c r="F739" s="144"/>
      <c r="G739" s="31"/>
    </row>
    <row r="740" spans="1:7" ht="12.75" customHeight="1">
      <c r="A740" s="188">
        <v>28</v>
      </c>
      <c r="B740" s="280" t="s">
        <v>187</v>
      </c>
      <c r="C740" s="159">
        <v>3150.8145795373994</v>
      </c>
      <c r="D740" s="159">
        <v>2284.0326526999997</v>
      </c>
      <c r="E740" s="149">
        <f t="shared" si="41"/>
        <v>0.7249022736956295</v>
      </c>
      <c r="F740" s="144"/>
      <c r="G740" s="31"/>
    </row>
    <row r="741" spans="1:7" ht="12.75" customHeight="1">
      <c r="A741" s="188">
        <v>29</v>
      </c>
      <c r="B741" s="280" t="s">
        <v>188</v>
      </c>
      <c r="C741" s="159">
        <v>1941.2422611015354</v>
      </c>
      <c r="D741" s="159">
        <v>1183.8534046</v>
      </c>
      <c r="E741" s="149">
        <f t="shared" si="41"/>
        <v>0.6098432062406451</v>
      </c>
      <c r="F741" s="144"/>
      <c r="G741" s="31"/>
    </row>
    <row r="742" spans="1:7" ht="12.75" customHeight="1">
      <c r="A742" s="188">
        <v>30</v>
      </c>
      <c r="B742" s="280" t="s">
        <v>189</v>
      </c>
      <c r="C742" s="159">
        <v>3300.0581579024497</v>
      </c>
      <c r="D742" s="159">
        <v>2124.0265752</v>
      </c>
      <c r="E742" s="149">
        <f t="shared" si="41"/>
        <v>0.6436330735910584</v>
      </c>
      <c r="F742" s="144"/>
      <c r="G742" s="31"/>
    </row>
    <row r="743" spans="1:7" ht="12.75" customHeight="1">
      <c r="A743" s="188">
        <v>31</v>
      </c>
      <c r="B743" s="280" t="s">
        <v>190</v>
      </c>
      <c r="C743" s="159">
        <v>3074.483261347637</v>
      </c>
      <c r="D743" s="159">
        <v>2157.2654147</v>
      </c>
      <c r="E743" s="149">
        <f t="shared" si="41"/>
        <v>0.7016676401596041</v>
      </c>
      <c r="F743" s="144"/>
      <c r="G743" s="31"/>
    </row>
    <row r="744" spans="1:7" ht="12.75" customHeight="1">
      <c r="A744" s="188">
        <v>32</v>
      </c>
      <c r="B744" s="280" t="s">
        <v>191</v>
      </c>
      <c r="C744" s="159">
        <v>1969.8884074986695</v>
      </c>
      <c r="D744" s="159">
        <v>1333.9625013999998</v>
      </c>
      <c r="E744" s="149">
        <f t="shared" si="41"/>
        <v>0.6771766848934567</v>
      </c>
      <c r="F744" s="144"/>
      <c r="G744" s="31"/>
    </row>
    <row r="745" spans="1:7" ht="12.75" customHeight="1">
      <c r="A745" s="188">
        <v>33</v>
      </c>
      <c r="B745" s="280" t="s">
        <v>192</v>
      </c>
      <c r="C745" s="159">
        <v>2840.9348521558495</v>
      </c>
      <c r="D745" s="159">
        <v>1988.4242987000002</v>
      </c>
      <c r="E745" s="149">
        <f t="shared" si="41"/>
        <v>0.6999190063056463</v>
      </c>
      <c r="F745" s="144"/>
      <c r="G745" s="31" t="s">
        <v>11</v>
      </c>
    </row>
    <row r="746" spans="1:7" ht="12.75" customHeight="1">
      <c r="A746" s="188">
        <v>34</v>
      </c>
      <c r="B746" s="280" t="s">
        <v>193</v>
      </c>
      <c r="C746" s="159">
        <v>1830.9999891299244</v>
      </c>
      <c r="D746" s="159">
        <v>1257.9680601</v>
      </c>
      <c r="E746" s="149">
        <f t="shared" si="41"/>
        <v>0.6870388135271239</v>
      </c>
      <c r="F746" s="144"/>
      <c r="G746" s="31"/>
    </row>
    <row r="747" spans="1:7" ht="12.75" customHeight="1">
      <c r="A747" s="34"/>
      <c r="B747" s="1" t="s">
        <v>26</v>
      </c>
      <c r="C747" s="160">
        <v>56003.65143338627</v>
      </c>
      <c r="D747" s="160">
        <v>37018.301529799995</v>
      </c>
      <c r="E747" s="148">
        <f t="shared" si="41"/>
        <v>0.6609979989221155</v>
      </c>
      <c r="F747" s="42"/>
      <c r="G747" s="31"/>
    </row>
    <row r="748" spans="1:8" ht="23.25" customHeight="1">
      <c r="A748" s="47" t="s">
        <v>220</v>
      </c>
      <c r="B748" s="48"/>
      <c r="C748" s="48"/>
      <c r="D748" s="48"/>
      <c r="E748" s="48"/>
      <c r="F748" s="48"/>
      <c r="G748" s="48"/>
      <c r="H748" s="48"/>
    </row>
    <row r="749" spans="1:8" ht="14.25">
      <c r="A749" s="47"/>
      <c r="B749" s="48"/>
      <c r="C749" s="48"/>
      <c r="D749" s="48"/>
      <c r="E749" s="48"/>
      <c r="F749" s="48"/>
      <c r="G749" s="48"/>
      <c r="H749" s="48"/>
    </row>
    <row r="750" spans="1:8" ht="14.25">
      <c r="A750" s="47" t="s">
        <v>121</v>
      </c>
      <c r="B750" s="48"/>
      <c r="C750" s="48"/>
      <c r="D750" s="48"/>
      <c r="E750" s="48"/>
      <c r="F750" s="48"/>
      <c r="G750" s="48"/>
      <c r="H750" s="48"/>
    </row>
    <row r="751" spans="2:8" ht="12" customHeight="1">
      <c r="B751" s="48"/>
      <c r="C751" s="48"/>
      <c r="D751" s="48"/>
      <c r="E751" s="48"/>
      <c r="F751" s="48"/>
      <c r="G751" s="48"/>
      <c r="H751" s="48"/>
    </row>
    <row r="752" spans="1:6" ht="42" customHeight="1">
      <c r="A752" s="88" t="s">
        <v>29</v>
      </c>
      <c r="B752" s="88" t="s">
        <v>30</v>
      </c>
      <c r="C752" s="88" t="s">
        <v>60</v>
      </c>
      <c r="D752" s="88" t="s">
        <v>61</v>
      </c>
      <c r="E752" s="88" t="s">
        <v>62</v>
      </c>
      <c r="F752" s="51"/>
    </row>
    <row r="753" spans="1:6" s="55" customFormat="1" ht="16.5" customHeight="1">
      <c r="A753" s="89">
        <v>1</v>
      </c>
      <c r="B753" s="89">
        <v>2</v>
      </c>
      <c r="C753" s="89">
        <v>3</v>
      </c>
      <c r="D753" s="89">
        <v>4</v>
      </c>
      <c r="E753" s="89">
        <v>5</v>
      </c>
      <c r="F753" s="100"/>
    </row>
    <row r="754" spans="1:7" ht="12.75" customHeight="1">
      <c r="A754" s="188">
        <v>1</v>
      </c>
      <c r="B754" s="280" t="s">
        <v>160</v>
      </c>
      <c r="C754" s="149">
        <v>0.6626420637372777</v>
      </c>
      <c r="D754" s="149">
        <v>0.6575408474426874</v>
      </c>
      <c r="E754" s="166">
        <f aca="true" t="shared" si="42" ref="E754:E788">D754-C754</f>
        <v>-0.005101216294590372</v>
      </c>
      <c r="F754" s="144"/>
      <c r="G754" s="31"/>
    </row>
    <row r="755" spans="1:7" ht="12.75" customHeight="1">
      <c r="A755" s="188">
        <v>2</v>
      </c>
      <c r="B755" s="280" t="s">
        <v>161</v>
      </c>
      <c r="C755" s="149">
        <v>0.5536069962981764</v>
      </c>
      <c r="D755" s="149">
        <v>0.636232433891274</v>
      </c>
      <c r="E755" s="166">
        <f t="shared" si="42"/>
        <v>0.0826254375930976</v>
      </c>
      <c r="F755" s="144"/>
      <c r="G755" s="31"/>
    </row>
    <row r="756" spans="1:7" ht="12.75" customHeight="1">
      <c r="A756" s="188">
        <v>3</v>
      </c>
      <c r="B756" s="280" t="s">
        <v>162</v>
      </c>
      <c r="C756" s="149">
        <v>0.6645257608576486</v>
      </c>
      <c r="D756" s="149">
        <v>0.6284506735557411</v>
      </c>
      <c r="E756" s="166">
        <f t="shared" si="42"/>
        <v>-0.03607508730190745</v>
      </c>
      <c r="F756" s="144"/>
      <c r="G756" s="31"/>
    </row>
    <row r="757" spans="1:7" ht="12.75" customHeight="1">
      <c r="A757" s="188">
        <v>4</v>
      </c>
      <c r="B757" s="280" t="s">
        <v>163</v>
      </c>
      <c r="C757" s="149">
        <v>0.61387134400795</v>
      </c>
      <c r="D757" s="149">
        <v>0.6716440617230071</v>
      </c>
      <c r="E757" s="166">
        <f t="shared" si="42"/>
        <v>0.0577727177150571</v>
      </c>
      <c r="F757" s="144"/>
      <c r="G757" s="31"/>
    </row>
    <row r="758" spans="1:7" ht="12.75" customHeight="1">
      <c r="A758" s="188">
        <v>5</v>
      </c>
      <c r="B758" s="280" t="s">
        <v>164</v>
      </c>
      <c r="C758" s="149">
        <v>0.5795902793075774</v>
      </c>
      <c r="D758" s="149">
        <v>0.6410983452700415</v>
      </c>
      <c r="E758" s="166">
        <f t="shared" si="42"/>
        <v>0.061508065962464054</v>
      </c>
      <c r="F758" s="144"/>
      <c r="G758" s="31"/>
    </row>
    <row r="759" spans="1:7" ht="12.75" customHeight="1">
      <c r="A759" s="188">
        <v>6</v>
      </c>
      <c r="B759" s="280" t="s">
        <v>165</v>
      </c>
      <c r="C759" s="149">
        <v>0.6354064060832487</v>
      </c>
      <c r="D759" s="149">
        <v>0.6858910724521149</v>
      </c>
      <c r="E759" s="166">
        <f t="shared" si="42"/>
        <v>0.05048466636886617</v>
      </c>
      <c r="F759" s="144"/>
      <c r="G759" s="31"/>
    </row>
    <row r="760" spans="1:7" ht="12.75" customHeight="1">
      <c r="A760" s="188">
        <v>7</v>
      </c>
      <c r="B760" s="280" t="s">
        <v>166</v>
      </c>
      <c r="C760" s="149">
        <v>0.6781497275655927</v>
      </c>
      <c r="D760" s="149">
        <v>0.5978855305584064</v>
      </c>
      <c r="E760" s="166">
        <f t="shared" si="42"/>
        <v>-0.08026419700718623</v>
      </c>
      <c r="F760" s="144"/>
      <c r="G760" s="31"/>
    </row>
    <row r="761" spans="1:7" ht="12.75" customHeight="1">
      <c r="A761" s="188">
        <v>8</v>
      </c>
      <c r="B761" s="280" t="s">
        <v>167</v>
      </c>
      <c r="C761" s="149">
        <v>0.6948226712465934</v>
      </c>
      <c r="D761" s="149">
        <v>0.675204689112019</v>
      </c>
      <c r="E761" s="166">
        <f t="shared" si="42"/>
        <v>-0.01961798213457433</v>
      </c>
      <c r="F761" s="144"/>
      <c r="G761" s="31"/>
    </row>
    <row r="762" spans="1:7" ht="12.75" customHeight="1">
      <c r="A762" s="188">
        <v>9</v>
      </c>
      <c r="B762" s="280" t="s">
        <v>168</v>
      </c>
      <c r="C762" s="149">
        <v>0.6296089077169652</v>
      </c>
      <c r="D762" s="149">
        <v>0.6349252748152843</v>
      </c>
      <c r="E762" s="166">
        <f t="shared" si="42"/>
        <v>0.005316367098319064</v>
      </c>
      <c r="F762" s="144"/>
      <c r="G762" s="31"/>
    </row>
    <row r="763" spans="1:7" ht="12.75" customHeight="1">
      <c r="A763" s="188">
        <v>10</v>
      </c>
      <c r="B763" s="280" t="s">
        <v>169</v>
      </c>
      <c r="C763" s="149">
        <v>0.5566049883139951</v>
      </c>
      <c r="D763" s="149">
        <v>0.6533781895596608</v>
      </c>
      <c r="E763" s="166">
        <f t="shared" si="42"/>
        <v>0.09677320124566569</v>
      </c>
      <c r="F763" s="144"/>
      <c r="G763" s="31"/>
    </row>
    <row r="764" spans="1:7" ht="12.75" customHeight="1">
      <c r="A764" s="188">
        <v>11</v>
      </c>
      <c r="B764" s="280" t="s">
        <v>170</v>
      </c>
      <c r="C764" s="149">
        <v>0.6452312040447202</v>
      </c>
      <c r="D764" s="149">
        <v>0.6389504849347598</v>
      </c>
      <c r="E764" s="166">
        <f t="shared" si="42"/>
        <v>-0.00628071910996042</v>
      </c>
      <c r="F764" s="144"/>
      <c r="G764" s="31"/>
    </row>
    <row r="765" spans="1:7" ht="12.75" customHeight="1">
      <c r="A765" s="188">
        <v>12</v>
      </c>
      <c r="B765" s="280" t="s">
        <v>171</v>
      </c>
      <c r="C765" s="149">
        <v>0.5337593023069589</v>
      </c>
      <c r="D765" s="149">
        <v>0.6505929951925582</v>
      </c>
      <c r="E765" s="166">
        <f t="shared" si="42"/>
        <v>0.1168336928855993</v>
      </c>
      <c r="F765" s="144"/>
      <c r="G765" s="31"/>
    </row>
    <row r="766" spans="1:7" ht="12.75" customHeight="1">
      <c r="A766" s="188">
        <v>13</v>
      </c>
      <c r="B766" s="280" t="s">
        <v>172</v>
      </c>
      <c r="C766" s="149">
        <v>0.5444355177903372</v>
      </c>
      <c r="D766" s="149">
        <v>0.6422090672965663</v>
      </c>
      <c r="E766" s="166">
        <f t="shared" si="42"/>
        <v>0.09777354950622918</v>
      </c>
      <c r="F766" s="144"/>
      <c r="G766" s="31"/>
    </row>
    <row r="767" spans="1:7" ht="12.75" customHeight="1">
      <c r="A767" s="188">
        <v>14</v>
      </c>
      <c r="B767" s="280" t="s">
        <v>173</v>
      </c>
      <c r="C767" s="149">
        <v>0.6538856396219387</v>
      </c>
      <c r="D767" s="149">
        <v>0.6448481459602629</v>
      </c>
      <c r="E767" s="166">
        <f t="shared" si="42"/>
        <v>-0.009037493661675833</v>
      </c>
      <c r="F767" s="144"/>
      <c r="G767" s="31"/>
    </row>
    <row r="768" spans="1:7" ht="12.75" customHeight="1">
      <c r="A768" s="188">
        <v>15</v>
      </c>
      <c r="B768" s="280" t="s">
        <v>174</v>
      </c>
      <c r="C768" s="149">
        <v>0.45157328257808316</v>
      </c>
      <c r="D768" s="149">
        <v>0.4474747368201302</v>
      </c>
      <c r="E768" s="166">
        <f t="shared" si="42"/>
        <v>-0.004098545757952932</v>
      </c>
      <c r="F768" s="144"/>
      <c r="G768" s="31"/>
    </row>
    <row r="769" spans="1:7" ht="12.75" customHeight="1">
      <c r="A769" s="188">
        <v>16</v>
      </c>
      <c r="B769" s="280" t="s">
        <v>175</v>
      </c>
      <c r="C769" s="149">
        <v>0.6624388012580728</v>
      </c>
      <c r="D769" s="149">
        <v>0.6673512121730765</v>
      </c>
      <c r="E769" s="166">
        <f t="shared" si="42"/>
        <v>0.004912410915003718</v>
      </c>
      <c r="F769" s="144"/>
      <c r="G769" s="31"/>
    </row>
    <row r="770" spans="1:7" ht="12.75" customHeight="1">
      <c r="A770" s="188">
        <v>17</v>
      </c>
      <c r="B770" s="280" t="s">
        <v>176</v>
      </c>
      <c r="C770" s="149">
        <v>0.612599544810498</v>
      </c>
      <c r="D770" s="149">
        <v>0.6135797654037245</v>
      </c>
      <c r="E770" s="166">
        <f t="shared" si="42"/>
        <v>0.000980220593226444</v>
      </c>
      <c r="F770" s="144"/>
      <c r="G770" s="31"/>
    </row>
    <row r="771" spans="1:7" ht="12.75" customHeight="1">
      <c r="A771" s="188">
        <v>18</v>
      </c>
      <c r="B771" s="280" t="s">
        <v>177</v>
      </c>
      <c r="C771" s="149">
        <v>0.5387826391063457</v>
      </c>
      <c r="D771" s="149">
        <v>0.6630964636148298</v>
      </c>
      <c r="E771" s="166">
        <f t="shared" si="42"/>
        <v>0.12431382450848405</v>
      </c>
      <c r="F771" s="144"/>
      <c r="G771" s="31"/>
    </row>
    <row r="772" spans="1:7" ht="12.75" customHeight="1">
      <c r="A772" s="188">
        <v>19</v>
      </c>
      <c r="B772" s="280" t="s">
        <v>178</v>
      </c>
      <c r="C772" s="149">
        <v>0.560577868272014</v>
      </c>
      <c r="D772" s="149">
        <v>0.6222959823696085</v>
      </c>
      <c r="E772" s="166">
        <f t="shared" si="42"/>
        <v>0.061718114097594534</v>
      </c>
      <c r="F772" s="144"/>
      <c r="G772" s="31"/>
    </row>
    <row r="773" spans="1:7" ht="12.75" customHeight="1">
      <c r="A773" s="188">
        <v>20</v>
      </c>
      <c r="B773" s="280" t="s">
        <v>179</v>
      </c>
      <c r="C773" s="149">
        <v>0.5751853407417105</v>
      </c>
      <c r="D773" s="149">
        <v>0.6118553237225232</v>
      </c>
      <c r="E773" s="166">
        <f t="shared" si="42"/>
        <v>0.0366699829808127</v>
      </c>
      <c r="F773" s="144"/>
      <c r="G773" s="31"/>
    </row>
    <row r="774" spans="1:7" ht="12.75" customHeight="1">
      <c r="A774" s="188">
        <v>21</v>
      </c>
      <c r="B774" s="280" t="s">
        <v>180</v>
      </c>
      <c r="C774" s="149">
        <v>0.6087009369187554</v>
      </c>
      <c r="D774" s="149">
        <v>0.595775391243803</v>
      </c>
      <c r="E774" s="166">
        <f t="shared" si="42"/>
        <v>-0.01292554567495241</v>
      </c>
      <c r="F774" s="144"/>
      <c r="G774" s="31"/>
    </row>
    <row r="775" spans="1:7" ht="12.75" customHeight="1">
      <c r="A775" s="188">
        <v>22</v>
      </c>
      <c r="B775" s="280" t="s">
        <v>181</v>
      </c>
      <c r="C775" s="149">
        <v>0.697892950398748</v>
      </c>
      <c r="D775" s="149">
        <v>0.6630872369126607</v>
      </c>
      <c r="E775" s="166">
        <f t="shared" si="42"/>
        <v>-0.0348057134860873</v>
      </c>
      <c r="F775" s="144"/>
      <c r="G775" s="31"/>
    </row>
    <row r="776" spans="1:7" ht="12.75" customHeight="1">
      <c r="A776" s="188">
        <v>23</v>
      </c>
      <c r="B776" s="280" t="s">
        <v>182</v>
      </c>
      <c r="C776" s="149">
        <v>0.6844601592068239</v>
      </c>
      <c r="D776" s="149">
        <v>0.6957177859757118</v>
      </c>
      <c r="E776" s="166">
        <f t="shared" si="42"/>
        <v>0.011257626768887863</v>
      </c>
      <c r="F776" s="144"/>
      <c r="G776" s="31"/>
    </row>
    <row r="777" spans="1:7" ht="12.75" customHeight="1">
      <c r="A777" s="188">
        <v>24</v>
      </c>
      <c r="B777" s="280" t="s">
        <v>183</v>
      </c>
      <c r="C777" s="149">
        <v>0.654991508756409</v>
      </c>
      <c r="D777" s="149">
        <v>0.6548256530901011</v>
      </c>
      <c r="E777" s="166">
        <f t="shared" si="42"/>
        <v>-0.00016585566630789028</v>
      </c>
      <c r="F777" s="144"/>
      <c r="G777" s="31"/>
    </row>
    <row r="778" spans="1:7" ht="12.75" customHeight="1">
      <c r="A778" s="188">
        <v>25</v>
      </c>
      <c r="B778" s="280" t="s">
        <v>184</v>
      </c>
      <c r="C778" s="149">
        <v>0.6513796857910686</v>
      </c>
      <c r="D778" s="149">
        <v>0.6494912312910966</v>
      </c>
      <c r="E778" s="166">
        <f t="shared" si="42"/>
        <v>-0.001888454499971992</v>
      </c>
      <c r="F778" s="144"/>
      <c r="G778" s="31"/>
    </row>
    <row r="779" spans="1:7" ht="12.75" customHeight="1">
      <c r="A779" s="188">
        <v>26</v>
      </c>
      <c r="B779" s="280" t="s">
        <v>185</v>
      </c>
      <c r="C779" s="149">
        <v>0.6482801093778436</v>
      </c>
      <c r="D779" s="149">
        <v>0.6826075361649826</v>
      </c>
      <c r="E779" s="166">
        <f t="shared" si="42"/>
        <v>0.03432742678713896</v>
      </c>
      <c r="F779" s="144"/>
      <c r="G779" s="31"/>
    </row>
    <row r="780" spans="1:7" ht="12.75" customHeight="1">
      <c r="A780" s="188">
        <v>27</v>
      </c>
      <c r="B780" s="280" t="s">
        <v>186</v>
      </c>
      <c r="C780" s="149">
        <v>0.5290732615094064</v>
      </c>
      <c r="D780" s="149">
        <v>0.6859886974836675</v>
      </c>
      <c r="E780" s="166">
        <f t="shared" si="42"/>
        <v>0.15691543597426116</v>
      </c>
      <c r="F780" s="144"/>
      <c r="G780" s="31"/>
    </row>
    <row r="781" spans="1:7" ht="12.75" customHeight="1">
      <c r="A781" s="188">
        <v>28</v>
      </c>
      <c r="B781" s="280" t="s">
        <v>187</v>
      </c>
      <c r="C781" s="149">
        <v>0.7129878208088607</v>
      </c>
      <c r="D781" s="149">
        <v>0.7249022736956295</v>
      </c>
      <c r="E781" s="166">
        <f t="shared" si="42"/>
        <v>0.011914452886768845</v>
      </c>
      <c r="F781" s="144"/>
      <c r="G781" s="31"/>
    </row>
    <row r="782" spans="1:7" ht="12.75" customHeight="1">
      <c r="A782" s="188">
        <v>29</v>
      </c>
      <c r="B782" s="280" t="s">
        <v>188</v>
      </c>
      <c r="C782" s="149">
        <v>0.6639912099346197</v>
      </c>
      <c r="D782" s="149">
        <v>0.6098432062406451</v>
      </c>
      <c r="E782" s="166">
        <f t="shared" si="42"/>
        <v>-0.054148003693974545</v>
      </c>
      <c r="F782" s="144"/>
      <c r="G782" s="31"/>
    </row>
    <row r="783" spans="1:7" ht="12.75" customHeight="1">
      <c r="A783" s="188">
        <v>30</v>
      </c>
      <c r="B783" s="280" t="s">
        <v>189</v>
      </c>
      <c r="C783" s="149">
        <v>0.6573110040678491</v>
      </c>
      <c r="D783" s="149">
        <v>0.6436330735910584</v>
      </c>
      <c r="E783" s="166">
        <f t="shared" si="42"/>
        <v>-0.013677930476790778</v>
      </c>
      <c r="F783" s="144"/>
      <c r="G783" s="31"/>
    </row>
    <row r="784" spans="1:7" ht="12.75" customHeight="1">
      <c r="A784" s="188">
        <v>31</v>
      </c>
      <c r="B784" s="280" t="s">
        <v>190</v>
      </c>
      <c r="C784" s="149">
        <v>0.5466962799653726</v>
      </c>
      <c r="D784" s="149">
        <v>0.7016676401596041</v>
      </c>
      <c r="E784" s="166">
        <f t="shared" si="42"/>
        <v>0.15497136019423152</v>
      </c>
      <c r="F784" s="144"/>
      <c r="G784" s="31"/>
    </row>
    <row r="785" spans="1:7" ht="12.75" customHeight="1">
      <c r="A785" s="188">
        <v>32</v>
      </c>
      <c r="B785" s="280" t="s">
        <v>191</v>
      </c>
      <c r="C785" s="149">
        <v>0.607217998338849</v>
      </c>
      <c r="D785" s="149">
        <v>0.6771766848934567</v>
      </c>
      <c r="E785" s="166">
        <f t="shared" si="42"/>
        <v>0.06995868655460769</v>
      </c>
      <c r="F785" s="144"/>
      <c r="G785" s="31"/>
    </row>
    <row r="786" spans="1:7" ht="12.75" customHeight="1">
      <c r="A786" s="188">
        <v>33</v>
      </c>
      <c r="B786" s="280" t="s">
        <v>192</v>
      </c>
      <c r="C786" s="149">
        <v>0.6666630295124834</v>
      </c>
      <c r="D786" s="149">
        <v>0.6999190063056463</v>
      </c>
      <c r="E786" s="166">
        <f t="shared" si="42"/>
        <v>0.033255976793162945</v>
      </c>
      <c r="F786" s="144"/>
      <c r="G786" s="31"/>
    </row>
    <row r="787" spans="1:7" ht="12.75" customHeight="1">
      <c r="A787" s="188">
        <v>34</v>
      </c>
      <c r="B787" s="280" t="s">
        <v>193</v>
      </c>
      <c r="C787" s="149">
        <v>0.5153758608004504</v>
      </c>
      <c r="D787" s="149">
        <v>0.6870388135271239</v>
      </c>
      <c r="E787" s="166">
        <f t="shared" si="42"/>
        <v>0.17166295272667353</v>
      </c>
      <c r="F787" s="144"/>
      <c r="G787" s="31"/>
    </row>
    <row r="788" spans="1:7" ht="12.75" customHeight="1">
      <c r="A788" s="34"/>
      <c r="B788" s="1" t="s">
        <v>26</v>
      </c>
      <c r="C788" s="148">
        <v>0.6173230454306311</v>
      </c>
      <c r="D788" s="148">
        <v>0.6609979989221155</v>
      </c>
      <c r="E788" s="165">
        <f t="shared" si="42"/>
        <v>0.043674953491484425</v>
      </c>
      <c r="F788" s="42"/>
      <c r="G788" s="31"/>
    </row>
    <row r="789" spans="1:7" ht="14.25" customHeight="1">
      <c r="A789" s="72"/>
      <c r="B789" s="73"/>
      <c r="C789" s="74"/>
      <c r="D789" s="74"/>
      <c r="E789" s="75"/>
      <c r="F789" s="76"/>
      <c r="G789" s="77" t="s">
        <v>11</v>
      </c>
    </row>
    <row r="790" spans="1:8" ht="14.25">
      <c r="A790" s="47" t="s">
        <v>221</v>
      </c>
      <c r="B790" s="48"/>
      <c r="C790" s="48"/>
      <c r="D790" s="48"/>
      <c r="E790" s="48"/>
      <c r="F790" s="48"/>
      <c r="G790" s="48"/>
      <c r="H790" s="48"/>
    </row>
    <row r="791" spans="2:8" ht="11.25" customHeight="1">
      <c r="B791" s="48"/>
      <c r="C791" s="48"/>
      <c r="D791" s="48"/>
      <c r="E791" s="48"/>
      <c r="F791" s="48"/>
      <c r="G791" s="48"/>
      <c r="H791" s="48"/>
    </row>
    <row r="792" spans="2:8" ht="14.25" customHeight="1">
      <c r="B792" s="48"/>
      <c r="C792" s="48"/>
      <c r="D792" s="48"/>
      <c r="F792" s="59" t="s">
        <v>63</v>
      </c>
      <c r="G792" s="48"/>
      <c r="H792" s="48"/>
    </row>
    <row r="793" spans="1:6" ht="59.25" customHeight="1">
      <c r="A793" s="88" t="s">
        <v>29</v>
      </c>
      <c r="B793" s="88" t="s">
        <v>30</v>
      </c>
      <c r="C793" s="127" t="s">
        <v>222</v>
      </c>
      <c r="D793" s="127" t="s">
        <v>64</v>
      </c>
      <c r="E793" s="127" t="s">
        <v>65</v>
      </c>
      <c r="F793" s="88" t="s">
        <v>66</v>
      </c>
    </row>
    <row r="794" spans="1:6" ht="15" customHeight="1">
      <c r="A794" s="49">
        <v>1</v>
      </c>
      <c r="B794" s="49">
        <v>2</v>
      </c>
      <c r="C794" s="50">
        <v>3</v>
      </c>
      <c r="D794" s="50">
        <v>4</v>
      </c>
      <c r="E794" s="50">
        <v>5</v>
      </c>
      <c r="F794" s="49">
        <v>6</v>
      </c>
    </row>
    <row r="795" spans="1:7" ht="12.75" customHeight="1">
      <c r="A795" s="188">
        <v>1</v>
      </c>
      <c r="B795" s="280" t="s">
        <v>160</v>
      </c>
      <c r="C795" s="218">
        <v>13817470</v>
      </c>
      <c r="D795" s="162">
        <v>1681.21315</v>
      </c>
      <c r="E795" s="146">
        <v>1719.040491</v>
      </c>
      <c r="F795" s="149">
        <f aca="true" t="shared" si="43" ref="F795:F829">E795/D795</f>
        <v>1.022500026840737</v>
      </c>
      <c r="G795" s="31"/>
    </row>
    <row r="796" spans="1:7" ht="12.75" customHeight="1">
      <c r="A796" s="188">
        <v>2</v>
      </c>
      <c r="B796" s="280" t="s">
        <v>161</v>
      </c>
      <c r="C796" s="218">
        <v>18730547</v>
      </c>
      <c r="D796" s="162">
        <v>2326.4002499999997</v>
      </c>
      <c r="E796" s="146">
        <v>2028.0844000000002</v>
      </c>
      <c r="F796" s="149">
        <f t="shared" si="43"/>
        <v>0.8717693354787082</v>
      </c>
      <c r="G796" s="31"/>
    </row>
    <row r="797" spans="1:7" ht="12.75" customHeight="1">
      <c r="A797" s="188">
        <v>3</v>
      </c>
      <c r="B797" s="280" t="s">
        <v>162</v>
      </c>
      <c r="C797" s="218">
        <v>20816640</v>
      </c>
      <c r="D797" s="162">
        <v>2518.27245</v>
      </c>
      <c r="E797" s="146">
        <v>2659.19845</v>
      </c>
      <c r="F797" s="149">
        <f t="shared" si="43"/>
        <v>1.0559613793972134</v>
      </c>
      <c r="G797" s="31"/>
    </row>
    <row r="798" spans="1:7" ht="12.75" customHeight="1">
      <c r="A798" s="188">
        <v>4</v>
      </c>
      <c r="B798" s="280" t="s">
        <v>163</v>
      </c>
      <c r="C798" s="218">
        <v>17693387</v>
      </c>
      <c r="D798" s="162">
        <v>2120.1965</v>
      </c>
      <c r="E798" s="146">
        <v>2226.2358</v>
      </c>
      <c r="F798" s="149">
        <f t="shared" si="43"/>
        <v>1.0500139020133274</v>
      </c>
      <c r="G798" s="31"/>
    </row>
    <row r="799" spans="1:7" ht="12.75" customHeight="1">
      <c r="A799" s="188">
        <v>5</v>
      </c>
      <c r="B799" s="280" t="s">
        <v>164</v>
      </c>
      <c r="C799" s="218">
        <v>18156968</v>
      </c>
      <c r="D799" s="162">
        <v>2164.1618</v>
      </c>
      <c r="E799" s="146">
        <v>1962.9450000000002</v>
      </c>
      <c r="F799" s="149">
        <f t="shared" si="43"/>
        <v>0.9070232179497856</v>
      </c>
      <c r="G799" s="31"/>
    </row>
    <row r="800" spans="1:7" ht="12.75" customHeight="1">
      <c r="A800" s="188">
        <v>6</v>
      </c>
      <c r="B800" s="280" t="s">
        <v>165</v>
      </c>
      <c r="C800" s="218">
        <v>8745863</v>
      </c>
      <c r="D800" s="162">
        <v>1060.39305</v>
      </c>
      <c r="E800" s="146">
        <v>978.969</v>
      </c>
      <c r="F800" s="149">
        <f t="shared" si="43"/>
        <v>0.9232133311322628</v>
      </c>
      <c r="G800" s="31"/>
    </row>
    <row r="801" spans="1:7" ht="12.75" customHeight="1">
      <c r="A801" s="188">
        <v>7</v>
      </c>
      <c r="B801" s="280" t="s">
        <v>166</v>
      </c>
      <c r="C801" s="218">
        <v>8781373</v>
      </c>
      <c r="D801" s="162">
        <v>1044.4094</v>
      </c>
      <c r="E801" s="146">
        <v>1150.4250000000002</v>
      </c>
      <c r="F801" s="149">
        <f t="shared" si="43"/>
        <v>1.1015077037797631</v>
      </c>
      <c r="G801" s="31"/>
    </row>
    <row r="802" spans="1:7" ht="12.75" customHeight="1">
      <c r="A802" s="188">
        <v>8</v>
      </c>
      <c r="B802" s="280" t="s">
        <v>167</v>
      </c>
      <c r="C802" s="218">
        <v>14317988</v>
      </c>
      <c r="D802" s="162">
        <v>1723.4205</v>
      </c>
      <c r="E802" s="146">
        <v>1787.244</v>
      </c>
      <c r="F802" s="149">
        <f t="shared" si="43"/>
        <v>1.0370330398181988</v>
      </c>
      <c r="G802" s="31"/>
    </row>
    <row r="803" spans="1:7" ht="12.75" customHeight="1">
      <c r="A803" s="188">
        <v>9</v>
      </c>
      <c r="B803" s="280" t="s">
        <v>168</v>
      </c>
      <c r="C803" s="218">
        <v>11808550</v>
      </c>
      <c r="D803" s="162">
        <v>1422.4731000000002</v>
      </c>
      <c r="E803" s="146">
        <v>1391.864</v>
      </c>
      <c r="F803" s="149">
        <f t="shared" si="43"/>
        <v>0.9784817723442362</v>
      </c>
      <c r="G803" s="31"/>
    </row>
    <row r="804" spans="1:7" ht="12.75" customHeight="1">
      <c r="A804" s="188">
        <v>10</v>
      </c>
      <c r="B804" s="280" t="s">
        <v>169</v>
      </c>
      <c r="C804" s="218">
        <v>16067183</v>
      </c>
      <c r="D804" s="162">
        <v>1959.8598499999998</v>
      </c>
      <c r="E804" s="146">
        <v>1675.949</v>
      </c>
      <c r="F804" s="149">
        <f t="shared" si="43"/>
        <v>0.8551371670785543</v>
      </c>
      <c r="G804" s="31"/>
    </row>
    <row r="805" spans="1:7" ht="12.75" customHeight="1">
      <c r="A805" s="188">
        <v>11</v>
      </c>
      <c r="B805" s="280" t="s">
        <v>170</v>
      </c>
      <c r="C805" s="218">
        <v>11319958</v>
      </c>
      <c r="D805" s="162">
        <v>1348.9715</v>
      </c>
      <c r="E805" s="146">
        <v>1289.73</v>
      </c>
      <c r="F805" s="149">
        <f t="shared" si="43"/>
        <v>0.9560839498832999</v>
      </c>
      <c r="G805" s="31"/>
    </row>
    <row r="806" spans="1:7" ht="12.75" customHeight="1">
      <c r="A806" s="188">
        <v>12</v>
      </c>
      <c r="B806" s="280" t="s">
        <v>171</v>
      </c>
      <c r="C806" s="218">
        <v>26837728</v>
      </c>
      <c r="D806" s="162">
        <v>3240.38385</v>
      </c>
      <c r="E806" s="146">
        <v>2751.673</v>
      </c>
      <c r="F806" s="149">
        <f t="shared" si="43"/>
        <v>0.8491811857413126</v>
      </c>
      <c r="G806" s="31"/>
    </row>
    <row r="807" spans="1:7" ht="12.75" customHeight="1">
      <c r="A807" s="188">
        <v>13</v>
      </c>
      <c r="B807" s="280" t="s">
        <v>172</v>
      </c>
      <c r="C807" s="218">
        <v>14047787</v>
      </c>
      <c r="D807" s="162">
        <v>1684.9953</v>
      </c>
      <c r="E807" s="146">
        <v>1441.577</v>
      </c>
      <c r="F807" s="149">
        <f t="shared" si="43"/>
        <v>0.8555376979389794</v>
      </c>
      <c r="G807" s="31"/>
    </row>
    <row r="808" spans="1:7" ht="12.75" customHeight="1">
      <c r="A808" s="188">
        <v>14</v>
      </c>
      <c r="B808" s="280" t="s">
        <v>173</v>
      </c>
      <c r="C808" s="218">
        <v>10078124</v>
      </c>
      <c r="D808" s="162">
        <v>1208.2739000000001</v>
      </c>
      <c r="E808" s="146">
        <v>1229.1</v>
      </c>
      <c r="F808" s="149">
        <f t="shared" si="43"/>
        <v>1.0172362408887585</v>
      </c>
      <c r="G808" s="31"/>
    </row>
    <row r="809" spans="1:7" ht="12.75" customHeight="1">
      <c r="A809" s="188">
        <v>15</v>
      </c>
      <c r="B809" s="280" t="s">
        <v>174</v>
      </c>
      <c r="C809" s="218">
        <v>3591121</v>
      </c>
      <c r="D809" s="162">
        <v>436.36415</v>
      </c>
      <c r="E809" s="146">
        <v>348.779</v>
      </c>
      <c r="F809" s="149">
        <f t="shared" si="43"/>
        <v>0.7992842675091435</v>
      </c>
      <c r="G809" s="31"/>
    </row>
    <row r="810" spans="1:7" ht="12.75" customHeight="1">
      <c r="A810" s="188">
        <v>16</v>
      </c>
      <c r="B810" s="280" t="s">
        <v>175</v>
      </c>
      <c r="C810" s="218">
        <v>15299449</v>
      </c>
      <c r="D810" s="162">
        <v>1844.8467</v>
      </c>
      <c r="E810" s="146">
        <v>1833.297</v>
      </c>
      <c r="F810" s="149">
        <f t="shared" si="43"/>
        <v>0.9937394798169409</v>
      </c>
      <c r="G810" s="31"/>
    </row>
    <row r="811" spans="1:7" ht="12.75" customHeight="1">
      <c r="A811" s="188">
        <v>17</v>
      </c>
      <c r="B811" s="280" t="s">
        <v>176</v>
      </c>
      <c r="C811" s="218">
        <v>9523523</v>
      </c>
      <c r="D811" s="162">
        <v>1133.92895</v>
      </c>
      <c r="E811" s="146">
        <v>1141.74</v>
      </c>
      <c r="F811" s="149">
        <f t="shared" si="43"/>
        <v>1.0068884827395932</v>
      </c>
      <c r="G811" s="31"/>
    </row>
    <row r="812" spans="1:7" ht="12.75" customHeight="1">
      <c r="A812" s="188">
        <v>18</v>
      </c>
      <c r="B812" s="280" t="s">
        <v>177</v>
      </c>
      <c r="C812" s="218">
        <v>16777578</v>
      </c>
      <c r="D812" s="162">
        <v>2028.6742</v>
      </c>
      <c r="E812" s="146">
        <v>1722.993</v>
      </c>
      <c r="F812" s="149">
        <f t="shared" si="43"/>
        <v>0.8493197182672308</v>
      </c>
      <c r="G812" s="31"/>
    </row>
    <row r="813" spans="1:7" ht="12.75" customHeight="1">
      <c r="A813" s="188">
        <v>19</v>
      </c>
      <c r="B813" s="280" t="s">
        <v>178</v>
      </c>
      <c r="C813" s="218">
        <v>9091980</v>
      </c>
      <c r="D813" s="162">
        <v>1095.88355</v>
      </c>
      <c r="E813" s="146">
        <v>991.9</v>
      </c>
      <c r="F813" s="149">
        <f t="shared" si="43"/>
        <v>0.9051144165819442</v>
      </c>
      <c r="G813" s="31"/>
    </row>
    <row r="814" spans="1:7" ht="12.75" customHeight="1">
      <c r="A814" s="188">
        <v>20</v>
      </c>
      <c r="B814" s="280" t="s">
        <v>179</v>
      </c>
      <c r="C814" s="218">
        <v>21606156</v>
      </c>
      <c r="D814" s="162">
        <v>2582.1220000000003</v>
      </c>
      <c r="E814" s="146">
        <v>2351.9629999999997</v>
      </c>
      <c r="F814" s="149">
        <f t="shared" si="43"/>
        <v>0.9108643975768765</v>
      </c>
      <c r="G814" s="31"/>
    </row>
    <row r="815" spans="1:7" ht="12.75" customHeight="1">
      <c r="A815" s="188">
        <v>21</v>
      </c>
      <c r="B815" s="280" t="s">
        <v>180</v>
      </c>
      <c r="C815" s="218">
        <v>6957314</v>
      </c>
      <c r="D815" s="162">
        <v>833.4854</v>
      </c>
      <c r="E815" s="146">
        <v>830.904</v>
      </c>
      <c r="F815" s="149">
        <f t="shared" si="43"/>
        <v>0.9969028851615157</v>
      </c>
      <c r="G815" s="31"/>
    </row>
    <row r="816" spans="1:7" ht="12.75" customHeight="1">
      <c r="A816" s="188">
        <v>22</v>
      </c>
      <c r="B816" s="280" t="s">
        <v>181</v>
      </c>
      <c r="C816" s="218">
        <v>11183484</v>
      </c>
      <c r="D816" s="162">
        <v>1333.0108500000001</v>
      </c>
      <c r="E816" s="146">
        <v>1349.358</v>
      </c>
      <c r="F816" s="149">
        <f t="shared" si="43"/>
        <v>1.0122633285392988</v>
      </c>
      <c r="G816" s="31"/>
    </row>
    <row r="817" spans="1:7" ht="12.75" customHeight="1">
      <c r="A817" s="188">
        <v>23</v>
      </c>
      <c r="B817" s="280" t="s">
        <v>182</v>
      </c>
      <c r="C817" s="218">
        <v>25041222</v>
      </c>
      <c r="D817" s="162">
        <v>2975.361</v>
      </c>
      <c r="E817" s="146">
        <v>3030.67</v>
      </c>
      <c r="F817" s="149">
        <f t="shared" si="43"/>
        <v>1.0185890048300021</v>
      </c>
      <c r="G817" s="31"/>
    </row>
    <row r="818" spans="1:7" ht="12.75" customHeight="1">
      <c r="A818" s="188">
        <v>24</v>
      </c>
      <c r="B818" s="280" t="s">
        <v>183</v>
      </c>
      <c r="C818" s="218">
        <v>16254843</v>
      </c>
      <c r="D818" s="162">
        <v>1928.5671</v>
      </c>
      <c r="E818" s="146">
        <v>1979.7880785</v>
      </c>
      <c r="F818" s="149">
        <f t="shared" si="43"/>
        <v>1.0265590854992808</v>
      </c>
      <c r="G818" s="31"/>
    </row>
    <row r="819" spans="1:7" ht="12.75" customHeight="1">
      <c r="A819" s="188">
        <v>25</v>
      </c>
      <c r="B819" s="280" t="s">
        <v>184</v>
      </c>
      <c r="C819" s="218">
        <v>32030727</v>
      </c>
      <c r="D819" s="162">
        <v>3809.71265</v>
      </c>
      <c r="E819" s="146">
        <v>3793.48352084</v>
      </c>
      <c r="F819" s="149">
        <f t="shared" si="43"/>
        <v>0.9957400647631521</v>
      </c>
      <c r="G819" s="31"/>
    </row>
    <row r="820" spans="1:7" ht="12.75" customHeight="1">
      <c r="A820" s="188">
        <v>26</v>
      </c>
      <c r="B820" s="280" t="s">
        <v>185</v>
      </c>
      <c r="C820" s="218">
        <v>44690904</v>
      </c>
      <c r="D820" s="162">
        <v>5363.282</v>
      </c>
      <c r="E820" s="146">
        <v>5054.7354419</v>
      </c>
      <c r="F820" s="149">
        <f t="shared" si="43"/>
        <v>0.9424705696810274</v>
      </c>
      <c r="G820" s="31"/>
    </row>
    <row r="821" spans="1:7" ht="12.75" customHeight="1">
      <c r="A821" s="188">
        <v>27</v>
      </c>
      <c r="B821" s="280" t="s">
        <v>186</v>
      </c>
      <c r="C821" s="218">
        <v>35990059</v>
      </c>
      <c r="D821" s="162">
        <v>4281.37505</v>
      </c>
      <c r="E821" s="146">
        <v>3301.216</v>
      </c>
      <c r="F821" s="149">
        <f t="shared" si="43"/>
        <v>0.7710644270699901</v>
      </c>
      <c r="G821" s="31"/>
    </row>
    <row r="822" spans="1:7" ht="12.75" customHeight="1">
      <c r="A822" s="188">
        <v>28</v>
      </c>
      <c r="B822" s="280" t="s">
        <v>187</v>
      </c>
      <c r="C822" s="218">
        <v>42390952</v>
      </c>
      <c r="D822" s="162">
        <v>5102.14005</v>
      </c>
      <c r="E822" s="146">
        <v>4959.2049</v>
      </c>
      <c r="F822" s="149">
        <f t="shared" si="43"/>
        <v>0.9719852554811779</v>
      </c>
      <c r="G822" s="31"/>
    </row>
    <row r="823" spans="1:7" ht="12.75" customHeight="1">
      <c r="A823" s="188">
        <v>29</v>
      </c>
      <c r="B823" s="280" t="s">
        <v>188</v>
      </c>
      <c r="C823" s="218">
        <v>22123453</v>
      </c>
      <c r="D823" s="162">
        <v>2644.459</v>
      </c>
      <c r="E823" s="146">
        <v>2876.209</v>
      </c>
      <c r="F823" s="149">
        <f t="shared" si="43"/>
        <v>1.0876360722552325</v>
      </c>
      <c r="G823" s="31"/>
    </row>
    <row r="824" spans="1:7" ht="12.75" customHeight="1">
      <c r="A824" s="188">
        <v>30</v>
      </c>
      <c r="B824" s="280" t="s">
        <v>189</v>
      </c>
      <c r="C824" s="218">
        <v>39041333</v>
      </c>
      <c r="D824" s="162">
        <v>4744.884099999999</v>
      </c>
      <c r="E824" s="146">
        <v>4482.8107</v>
      </c>
      <c r="F824" s="149">
        <f t="shared" si="43"/>
        <v>0.9447671651242231</v>
      </c>
      <c r="G824" s="31"/>
    </row>
    <row r="825" spans="1:7" ht="12.75" customHeight="1">
      <c r="A825" s="188">
        <v>31</v>
      </c>
      <c r="B825" s="280" t="s">
        <v>190</v>
      </c>
      <c r="C825" s="218">
        <v>40141606</v>
      </c>
      <c r="D825" s="162">
        <v>4818.91725</v>
      </c>
      <c r="E825" s="146">
        <v>3879.667</v>
      </c>
      <c r="F825" s="149">
        <f t="shared" si="43"/>
        <v>0.8050910191495817</v>
      </c>
      <c r="G825" s="31"/>
    </row>
    <row r="826" spans="1:7" ht="12.75" customHeight="1">
      <c r="A826" s="188">
        <v>32</v>
      </c>
      <c r="B826" s="280" t="s">
        <v>191</v>
      </c>
      <c r="C826" s="218">
        <v>25060545</v>
      </c>
      <c r="D826" s="162">
        <v>2979.7093999999997</v>
      </c>
      <c r="E826" s="146">
        <v>2638.785</v>
      </c>
      <c r="F826" s="149">
        <f t="shared" si="43"/>
        <v>0.8855846815129019</v>
      </c>
      <c r="G826" s="31"/>
    </row>
    <row r="827" spans="1:7" ht="12.75" customHeight="1">
      <c r="A827" s="188">
        <v>33</v>
      </c>
      <c r="B827" s="280" t="s">
        <v>192</v>
      </c>
      <c r="C827" s="218">
        <v>37532005</v>
      </c>
      <c r="D827" s="162">
        <v>4441.51995</v>
      </c>
      <c r="E827" s="146">
        <v>4139.599682</v>
      </c>
      <c r="F827" s="149">
        <f t="shared" si="43"/>
        <v>0.9320232102075777</v>
      </c>
      <c r="G827" s="31"/>
    </row>
    <row r="828" spans="1:8" ht="12.75" customHeight="1">
      <c r="A828" s="188">
        <v>34</v>
      </c>
      <c r="B828" s="280" t="s">
        <v>193</v>
      </c>
      <c r="C828" s="218">
        <v>24025214</v>
      </c>
      <c r="D828" s="162">
        <v>2809.78255</v>
      </c>
      <c r="E828" s="146">
        <v>2113.471</v>
      </c>
      <c r="F828" s="149">
        <f t="shared" si="43"/>
        <v>0.752183118227423</v>
      </c>
      <c r="G828" s="31"/>
      <c r="H828" s="10" t="s">
        <v>11</v>
      </c>
    </row>
    <row r="829" spans="1:7" ht="12.75" customHeight="1">
      <c r="A829" s="34"/>
      <c r="B829" s="1" t="s">
        <v>26</v>
      </c>
      <c r="C829" s="215">
        <v>689573034</v>
      </c>
      <c r="D829" s="163">
        <v>82691.45049999999</v>
      </c>
      <c r="E829" s="147">
        <v>77112.60946424</v>
      </c>
      <c r="F829" s="148">
        <f t="shared" si="43"/>
        <v>0.932534246260924</v>
      </c>
      <c r="G829" s="31"/>
    </row>
    <row r="830" spans="1:7" ht="6.75" customHeight="1">
      <c r="A830" s="97"/>
      <c r="B830" s="73"/>
      <c r="C830" s="74"/>
      <c r="D830" s="74"/>
      <c r="E830" s="75"/>
      <c r="F830" s="76"/>
      <c r="G830" s="77"/>
    </row>
    <row r="831" spans="1:8" ht="14.25">
      <c r="A831" s="47" t="s">
        <v>223</v>
      </c>
      <c r="B831" s="48"/>
      <c r="C831" s="48"/>
      <c r="D831" s="48"/>
      <c r="E831" s="48"/>
      <c r="F831" s="48"/>
      <c r="G831" s="48"/>
      <c r="H831" s="48"/>
    </row>
    <row r="832" spans="2:8" ht="11.25" customHeight="1">
      <c r="B832" s="48"/>
      <c r="C832" s="48"/>
      <c r="D832" s="48"/>
      <c r="E832" s="48"/>
      <c r="F832" s="48"/>
      <c r="G832" s="48"/>
      <c r="H832" s="48"/>
    </row>
    <row r="833" spans="2:8" ht="14.25" customHeight="1">
      <c r="B833" s="48"/>
      <c r="C833" s="48"/>
      <c r="D833" s="48"/>
      <c r="F833" s="59" t="s">
        <v>122</v>
      </c>
      <c r="G833" s="48"/>
      <c r="H833" s="48"/>
    </row>
    <row r="834" spans="1:6" ht="57.75" customHeight="1">
      <c r="A834" s="88" t="s">
        <v>29</v>
      </c>
      <c r="B834" s="88" t="s">
        <v>30</v>
      </c>
      <c r="C834" s="127" t="s">
        <v>222</v>
      </c>
      <c r="D834" s="127" t="s">
        <v>67</v>
      </c>
      <c r="E834" s="127" t="s">
        <v>68</v>
      </c>
      <c r="F834" s="88" t="s">
        <v>66</v>
      </c>
    </row>
    <row r="835" spans="1:6" ht="15" customHeight="1">
      <c r="A835" s="49">
        <v>1</v>
      </c>
      <c r="B835" s="49">
        <v>2</v>
      </c>
      <c r="C835" s="50">
        <v>3</v>
      </c>
      <c r="D835" s="50">
        <v>4</v>
      </c>
      <c r="E835" s="50">
        <v>5</v>
      </c>
      <c r="F835" s="49">
        <v>6</v>
      </c>
    </row>
    <row r="836" spans="1:14" ht="12.75" customHeight="1">
      <c r="A836" s="188">
        <v>1</v>
      </c>
      <c r="B836" s="280" t="s">
        <v>160</v>
      </c>
      <c r="C836" s="218">
        <v>13817470</v>
      </c>
      <c r="D836" s="159">
        <v>752.5845589</v>
      </c>
      <c r="E836" s="159">
        <v>752.5845589</v>
      </c>
      <c r="F836" s="164">
        <f aca="true" t="shared" si="44" ref="F836:F870">E836/D836</f>
        <v>1</v>
      </c>
      <c r="G836" s="31"/>
      <c r="K836" s="10" t="s">
        <v>11</v>
      </c>
      <c r="N836" s="10" t="s">
        <v>11</v>
      </c>
    </row>
    <row r="837" spans="1:7" ht="12.75" customHeight="1">
      <c r="A837" s="188">
        <v>2</v>
      </c>
      <c r="B837" s="280" t="s">
        <v>161</v>
      </c>
      <c r="C837" s="218">
        <v>18730547</v>
      </c>
      <c r="D837" s="159">
        <v>1041.3206209</v>
      </c>
      <c r="E837" s="159">
        <v>1041.3206209</v>
      </c>
      <c r="F837" s="164">
        <f t="shared" si="44"/>
        <v>1</v>
      </c>
      <c r="G837" s="31"/>
    </row>
    <row r="838" spans="1:7" ht="12.75" customHeight="1">
      <c r="A838" s="188">
        <v>3</v>
      </c>
      <c r="B838" s="280" t="s">
        <v>162</v>
      </c>
      <c r="C838" s="218">
        <v>20816640</v>
      </c>
      <c r="D838" s="159">
        <v>1127.3128407</v>
      </c>
      <c r="E838" s="159">
        <v>1127.3128407</v>
      </c>
      <c r="F838" s="164">
        <f t="shared" si="44"/>
        <v>1</v>
      </c>
      <c r="G838" s="31"/>
    </row>
    <row r="839" spans="1:7" ht="12.75" customHeight="1">
      <c r="A839" s="188">
        <v>4</v>
      </c>
      <c r="B839" s="280" t="s">
        <v>163</v>
      </c>
      <c r="C839" s="218">
        <v>17693387</v>
      </c>
      <c r="D839" s="159">
        <v>949.1463164</v>
      </c>
      <c r="E839" s="159">
        <v>949.1463164000002</v>
      </c>
      <c r="F839" s="164">
        <f t="shared" si="44"/>
        <v>1.0000000000000002</v>
      </c>
      <c r="G839" s="31"/>
    </row>
    <row r="840" spans="1:7" ht="12.75" customHeight="1">
      <c r="A840" s="188">
        <v>5</v>
      </c>
      <c r="B840" s="280" t="s">
        <v>164</v>
      </c>
      <c r="C840" s="218">
        <v>18156968</v>
      </c>
      <c r="D840" s="159">
        <v>968.8475564</v>
      </c>
      <c r="E840" s="159">
        <v>968.8475564</v>
      </c>
      <c r="F840" s="164">
        <f t="shared" si="44"/>
        <v>1</v>
      </c>
      <c r="G840" s="31"/>
    </row>
    <row r="841" spans="1:7" ht="12.75" customHeight="1">
      <c r="A841" s="188">
        <v>6</v>
      </c>
      <c r="B841" s="280" t="s">
        <v>165</v>
      </c>
      <c r="C841" s="218">
        <v>8745863</v>
      </c>
      <c r="D841" s="159">
        <v>474.6844729</v>
      </c>
      <c r="E841" s="159">
        <v>474.68447290000006</v>
      </c>
      <c r="F841" s="164">
        <f t="shared" si="44"/>
        <v>1.0000000000000002</v>
      </c>
      <c r="G841" s="31"/>
    </row>
    <row r="842" spans="1:7" ht="12.75" customHeight="1">
      <c r="A842" s="188">
        <v>7</v>
      </c>
      <c r="B842" s="280" t="s">
        <v>166</v>
      </c>
      <c r="C842" s="218">
        <v>8781373</v>
      </c>
      <c r="D842" s="159">
        <v>467.56286700000004</v>
      </c>
      <c r="E842" s="159">
        <v>467.562867</v>
      </c>
      <c r="F842" s="164">
        <f t="shared" si="44"/>
        <v>0.9999999999999999</v>
      </c>
      <c r="G842" s="31"/>
    </row>
    <row r="843" spans="1:7" ht="12.75" customHeight="1">
      <c r="A843" s="188">
        <v>8</v>
      </c>
      <c r="B843" s="280" t="s">
        <v>167</v>
      </c>
      <c r="C843" s="218">
        <v>14317988</v>
      </c>
      <c r="D843" s="159">
        <v>771.5091406</v>
      </c>
      <c r="E843" s="159">
        <v>771.5091406</v>
      </c>
      <c r="F843" s="164">
        <f t="shared" si="44"/>
        <v>1</v>
      </c>
      <c r="G843" s="31"/>
    </row>
    <row r="844" spans="1:7" ht="12.75" customHeight="1">
      <c r="A844" s="188">
        <v>9</v>
      </c>
      <c r="B844" s="280" t="s">
        <v>168</v>
      </c>
      <c r="C844" s="218">
        <v>11808550</v>
      </c>
      <c r="D844" s="146">
        <v>636.7847125999999</v>
      </c>
      <c r="E844" s="146">
        <v>636.7847126</v>
      </c>
      <c r="F844" s="284">
        <f t="shared" si="44"/>
        <v>1.0000000000000002</v>
      </c>
      <c r="G844" s="31"/>
    </row>
    <row r="845" spans="1:7" ht="12.75" customHeight="1">
      <c r="A845" s="188">
        <v>10</v>
      </c>
      <c r="B845" s="280" t="s">
        <v>169</v>
      </c>
      <c r="C845" s="218">
        <v>16067183</v>
      </c>
      <c r="D845" s="146">
        <v>877.3109297000001</v>
      </c>
      <c r="E845" s="146">
        <v>877.3109297</v>
      </c>
      <c r="F845" s="284">
        <f t="shared" si="44"/>
        <v>0.9999999999999999</v>
      </c>
      <c r="G845" s="31"/>
    </row>
    <row r="846" spans="1:7" ht="12.75" customHeight="1">
      <c r="A846" s="188">
        <v>11</v>
      </c>
      <c r="B846" s="280" t="s">
        <v>170</v>
      </c>
      <c r="C846" s="218">
        <v>11319958</v>
      </c>
      <c r="D846" s="146">
        <v>603.9052806</v>
      </c>
      <c r="E846" s="146">
        <v>603.9052806000001</v>
      </c>
      <c r="F846" s="210">
        <f t="shared" si="44"/>
        <v>1.0000000000000002</v>
      </c>
      <c r="G846" s="31"/>
    </row>
    <row r="847" spans="1:7" ht="12.75" customHeight="1">
      <c r="A847" s="188">
        <v>12</v>
      </c>
      <c r="B847" s="280" t="s">
        <v>171</v>
      </c>
      <c r="C847" s="218">
        <v>26837728</v>
      </c>
      <c r="D847" s="146">
        <v>1450.5787427</v>
      </c>
      <c r="E847" s="146">
        <v>1450.5787427</v>
      </c>
      <c r="F847" s="210">
        <f t="shared" si="44"/>
        <v>1</v>
      </c>
      <c r="G847" s="31"/>
    </row>
    <row r="848" spans="1:7" ht="12.75" customHeight="1">
      <c r="A848" s="188">
        <v>13</v>
      </c>
      <c r="B848" s="280" t="s">
        <v>172</v>
      </c>
      <c r="C848" s="218">
        <v>14047787</v>
      </c>
      <c r="D848" s="146">
        <v>754.3174612</v>
      </c>
      <c r="E848" s="146">
        <v>754.3174612</v>
      </c>
      <c r="F848" s="210">
        <f t="shared" si="44"/>
        <v>1</v>
      </c>
      <c r="G848" s="31"/>
    </row>
    <row r="849" spans="1:7" ht="12.75" customHeight="1">
      <c r="A849" s="188">
        <v>14</v>
      </c>
      <c r="B849" s="280" t="s">
        <v>173</v>
      </c>
      <c r="C849" s="218">
        <v>10078124</v>
      </c>
      <c r="D849" s="146">
        <v>540.9057842</v>
      </c>
      <c r="E849" s="146">
        <v>540.9057842</v>
      </c>
      <c r="F849" s="210">
        <f t="shared" si="44"/>
        <v>1</v>
      </c>
      <c r="G849" s="31"/>
    </row>
    <row r="850" spans="1:7" ht="12.75" customHeight="1">
      <c r="A850" s="188">
        <v>15</v>
      </c>
      <c r="B850" s="280" t="s">
        <v>174</v>
      </c>
      <c r="C850" s="218">
        <v>3591121</v>
      </c>
      <c r="D850" s="146">
        <v>195.3366351</v>
      </c>
      <c r="E850" s="146">
        <v>195.33663510000002</v>
      </c>
      <c r="F850" s="210">
        <f t="shared" si="44"/>
        <v>1.0000000000000002</v>
      </c>
      <c r="G850" s="31"/>
    </row>
    <row r="851" spans="1:7" ht="12.75" customHeight="1">
      <c r="A851" s="188">
        <v>16</v>
      </c>
      <c r="B851" s="280" t="s">
        <v>175</v>
      </c>
      <c r="C851" s="218">
        <v>15299449</v>
      </c>
      <c r="D851" s="146">
        <v>825.861518</v>
      </c>
      <c r="E851" s="146">
        <v>825.8615179999999</v>
      </c>
      <c r="F851" s="210">
        <f t="shared" si="44"/>
        <v>0.9999999999999999</v>
      </c>
      <c r="G851" s="31"/>
    </row>
    <row r="852" spans="1:7" ht="12.75" customHeight="1">
      <c r="A852" s="188">
        <v>17</v>
      </c>
      <c r="B852" s="280" t="s">
        <v>176</v>
      </c>
      <c r="C852" s="218">
        <v>9523523</v>
      </c>
      <c r="D852" s="146">
        <v>507.6370163</v>
      </c>
      <c r="E852" s="146">
        <v>507.63701629999997</v>
      </c>
      <c r="F852" s="210">
        <f t="shared" si="44"/>
        <v>0.9999999999999999</v>
      </c>
      <c r="G852" s="31"/>
    </row>
    <row r="853" spans="1:7" ht="12.75" customHeight="1">
      <c r="A853" s="188">
        <v>18</v>
      </c>
      <c r="B853" s="280" t="s">
        <v>177</v>
      </c>
      <c r="C853" s="218">
        <v>16777578</v>
      </c>
      <c r="D853" s="146">
        <v>908.1442088000001</v>
      </c>
      <c r="E853" s="146">
        <v>908.1442088</v>
      </c>
      <c r="F853" s="210">
        <f t="shared" si="44"/>
        <v>0.9999999999999999</v>
      </c>
      <c r="G853" s="31"/>
    </row>
    <row r="854" spans="1:8" ht="12.75" customHeight="1">
      <c r="A854" s="188">
        <v>19</v>
      </c>
      <c r="B854" s="280" t="s">
        <v>178</v>
      </c>
      <c r="C854" s="218">
        <v>9091980</v>
      </c>
      <c r="D854" s="146">
        <v>490.5824593</v>
      </c>
      <c r="E854" s="146">
        <v>490.5824593</v>
      </c>
      <c r="F854" s="210">
        <f t="shared" si="44"/>
        <v>1</v>
      </c>
      <c r="G854" s="31"/>
      <c r="H854" s="10" t="s">
        <v>11</v>
      </c>
    </row>
    <row r="855" spans="1:7" ht="12.75" customHeight="1">
      <c r="A855" s="188">
        <v>20</v>
      </c>
      <c r="B855" s="280" t="s">
        <v>179</v>
      </c>
      <c r="C855" s="218">
        <v>21606156</v>
      </c>
      <c r="D855" s="146">
        <v>1155.9476432000001</v>
      </c>
      <c r="E855" s="146">
        <v>1155.9476432000001</v>
      </c>
      <c r="F855" s="210">
        <f t="shared" si="44"/>
        <v>1</v>
      </c>
      <c r="G855" s="31"/>
    </row>
    <row r="856" spans="1:7" ht="12.75" customHeight="1">
      <c r="A856" s="188">
        <v>21</v>
      </c>
      <c r="B856" s="280" t="s">
        <v>180</v>
      </c>
      <c r="C856" s="218">
        <v>6957314</v>
      </c>
      <c r="D856" s="146">
        <v>373.12595120000003</v>
      </c>
      <c r="E856" s="146">
        <v>373.12595120000003</v>
      </c>
      <c r="F856" s="210">
        <f t="shared" si="44"/>
        <v>1</v>
      </c>
      <c r="G856" s="31"/>
    </row>
    <row r="857" spans="1:7" ht="12.75" customHeight="1">
      <c r="A857" s="188">
        <v>22</v>
      </c>
      <c r="B857" s="280" t="s">
        <v>181</v>
      </c>
      <c r="C857" s="218">
        <v>11183484</v>
      </c>
      <c r="D857" s="146">
        <v>596.7595359000001</v>
      </c>
      <c r="E857" s="146">
        <v>596.7595359</v>
      </c>
      <c r="F857" s="210">
        <f t="shared" si="44"/>
        <v>0.9999999999999998</v>
      </c>
      <c r="G857" s="31"/>
    </row>
    <row r="858" spans="1:7" ht="12.75" customHeight="1">
      <c r="A858" s="188">
        <v>23</v>
      </c>
      <c r="B858" s="280" t="s">
        <v>182</v>
      </c>
      <c r="C858" s="218">
        <v>25041222</v>
      </c>
      <c r="D858" s="146">
        <v>1332.0192504000001</v>
      </c>
      <c r="E858" s="146">
        <v>1332.0192504000001</v>
      </c>
      <c r="F858" s="210">
        <f t="shared" si="44"/>
        <v>1</v>
      </c>
      <c r="G858" s="31"/>
    </row>
    <row r="859" spans="1:7" ht="12.75" customHeight="1">
      <c r="A859" s="188">
        <v>24</v>
      </c>
      <c r="B859" s="280" t="s">
        <v>183</v>
      </c>
      <c r="C859" s="218">
        <v>16254843</v>
      </c>
      <c r="D859" s="146">
        <v>863.3918952</v>
      </c>
      <c r="E859" s="146">
        <v>863.3918952</v>
      </c>
      <c r="F859" s="210">
        <f t="shared" si="44"/>
        <v>1</v>
      </c>
      <c r="G859" s="31"/>
    </row>
    <row r="860" spans="1:7" ht="12.75" customHeight="1">
      <c r="A860" s="188">
        <v>25</v>
      </c>
      <c r="B860" s="280" t="s">
        <v>184</v>
      </c>
      <c r="C860" s="218">
        <v>32030727</v>
      </c>
      <c r="D860" s="146">
        <v>1705.5379873000002</v>
      </c>
      <c r="E860" s="146">
        <v>1705.5379873000002</v>
      </c>
      <c r="F860" s="210">
        <f t="shared" si="44"/>
        <v>1</v>
      </c>
      <c r="G860" s="31"/>
    </row>
    <row r="861" spans="1:7" ht="12.75" customHeight="1">
      <c r="A861" s="188">
        <v>26</v>
      </c>
      <c r="B861" s="280" t="s">
        <v>185</v>
      </c>
      <c r="C861" s="218">
        <v>44690904</v>
      </c>
      <c r="D861" s="146">
        <v>2400.9619528000003</v>
      </c>
      <c r="E861" s="146">
        <v>2400.9619528000003</v>
      </c>
      <c r="F861" s="210">
        <f t="shared" si="44"/>
        <v>1</v>
      </c>
      <c r="G861" s="31"/>
    </row>
    <row r="862" spans="1:7" ht="12.75" customHeight="1">
      <c r="A862" s="188">
        <v>27</v>
      </c>
      <c r="B862" s="280" t="s">
        <v>186</v>
      </c>
      <c r="C862" s="218">
        <v>35990059</v>
      </c>
      <c r="D862" s="146">
        <v>1916.6912840999998</v>
      </c>
      <c r="E862" s="146">
        <v>1916.6912840999998</v>
      </c>
      <c r="F862" s="210">
        <f t="shared" si="44"/>
        <v>1</v>
      </c>
      <c r="G862" s="31"/>
    </row>
    <row r="863" spans="1:7" ht="12.75" customHeight="1">
      <c r="A863" s="188">
        <v>28</v>
      </c>
      <c r="B863" s="280" t="s">
        <v>187</v>
      </c>
      <c r="C863" s="218">
        <v>42390952</v>
      </c>
      <c r="D863" s="146">
        <v>2284.0326526999997</v>
      </c>
      <c r="E863" s="146">
        <v>2284.0326526999997</v>
      </c>
      <c r="F863" s="210">
        <f t="shared" si="44"/>
        <v>1</v>
      </c>
      <c r="G863" s="31"/>
    </row>
    <row r="864" spans="1:7" ht="12.75" customHeight="1">
      <c r="A864" s="188">
        <v>29</v>
      </c>
      <c r="B864" s="280" t="s">
        <v>188</v>
      </c>
      <c r="C864" s="218">
        <v>22123453</v>
      </c>
      <c r="D864" s="146">
        <v>1183.8534046</v>
      </c>
      <c r="E864" s="146">
        <v>1183.8534046</v>
      </c>
      <c r="F864" s="210">
        <f t="shared" si="44"/>
        <v>1</v>
      </c>
      <c r="G864" s="31"/>
    </row>
    <row r="865" spans="1:7" ht="12.75" customHeight="1">
      <c r="A865" s="188">
        <v>30</v>
      </c>
      <c r="B865" s="280" t="s">
        <v>189</v>
      </c>
      <c r="C865" s="218">
        <v>39041333</v>
      </c>
      <c r="D865" s="146">
        <v>2124.0265752</v>
      </c>
      <c r="E865" s="146">
        <v>2124.0265752</v>
      </c>
      <c r="F865" s="284">
        <f t="shared" si="44"/>
        <v>1</v>
      </c>
      <c r="G865" s="31"/>
    </row>
    <row r="866" spans="1:7" ht="12.75" customHeight="1">
      <c r="A866" s="188">
        <v>31</v>
      </c>
      <c r="B866" s="280" t="s">
        <v>190</v>
      </c>
      <c r="C866" s="218">
        <v>40141606</v>
      </c>
      <c r="D866" s="146">
        <v>2157.2654147000003</v>
      </c>
      <c r="E866" s="146">
        <v>2157.2654147</v>
      </c>
      <c r="F866" s="284">
        <f t="shared" si="44"/>
        <v>0.9999999999999998</v>
      </c>
      <c r="G866" s="31"/>
    </row>
    <row r="867" spans="1:7" ht="12.75" customHeight="1">
      <c r="A867" s="188">
        <v>32</v>
      </c>
      <c r="B867" s="280" t="s">
        <v>191</v>
      </c>
      <c r="C867" s="218">
        <v>25060545</v>
      </c>
      <c r="D867" s="159">
        <v>1333.9625014</v>
      </c>
      <c r="E867" s="159">
        <v>1333.9625013999998</v>
      </c>
      <c r="F867" s="164">
        <f t="shared" si="44"/>
        <v>0.9999999999999998</v>
      </c>
      <c r="G867" s="31"/>
    </row>
    <row r="868" spans="1:7" ht="12.75" customHeight="1">
      <c r="A868" s="188">
        <v>33</v>
      </c>
      <c r="B868" s="280" t="s">
        <v>192</v>
      </c>
      <c r="C868" s="218">
        <v>37532005</v>
      </c>
      <c r="D868" s="159">
        <v>1988.4242987000002</v>
      </c>
      <c r="E868" s="159">
        <v>1988.4242987000002</v>
      </c>
      <c r="F868" s="164">
        <f t="shared" si="44"/>
        <v>1</v>
      </c>
      <c r="G868" s="31"/>
    </row>
    <row r="869" spans="1:7" ht="12.75" customHeight="1">
      <c r="A869" s="188">
        <v>34</v>
      </c>
      <c r="B869" s="280" t="s">
        <v>193</v>
      </c>
      <c r="C869" s="218">
        <v>24025214</v>
      </c>
      <c r="D869" s="159">
        <v>1257.9680601</v>
      </c>
      <c r="E869" s="159">
        <v>1257.9680601</v>
      </c>
      <c r="F869" s="164">
        <f t="shared" si="44"/>
        <v>1</v>
      </c>
      <c r="G869" s="31"/>
    </row>
    <row r="870" spans="1:8" ht="12.75" customHeight="1">
      <c r="A870" s="34"/>
      <c r="B870" s="1" t="s">
        <v>26</v>
      </c>
      <c r="C870" s="215">
        <v>689573034</v>
      </c>
      <c r="D870" s="160">
        <v>37018.301529799995</v>
      </c>
      <c r="E870" s="160">
        <v>37018.301529799995</v>
      </c>
      <c r="F870" s="148">
        <f t="shared" si="44"/>
        <v>1</v>
      </c>
      <c r="G870" s="31"/>
      <c r="H870" s="10" t="s">
        <v>11</v>
      </c>
    </row>
    <row r="871" spans="1:8" ht="13.5" customHeight="1">
      <c r="A871" s="72"/>
      <c r="B871" s="73"/>
      <c r="C871" s="74"/>
      <c r="D871" s="74"/>
      <c r="E871" s="75"/>
      <c r="F871" s="76"/>
      <c r="G871" s="77"/>
      <c r="H871" s="10" t="s">
        <v>11</v>
      </c>
    </row>
    <row r="872" spans="1:7" ht="13.5" customHeight="1">
      <c r="A872" s="47" t="s">
        <v>69</v>
      </c>
      <c r="B872" s="101"/>
      <c r="C872" s="101"/>
      <c r="D872" s="102"/>
      <c r="E872" s="102"/>
      <c r="F872" s="102"/>
      <c r="G872" s="102"/>
    </row>
    <row r="873" spans="1:7" ht="13.5" customHeight="1">
      <c r="A873" s="101"/>
      <c r="B873" s="101"/>
      <c r="C873" s="101"/>
      <c r="D873" s="102"/>
      <c r="E873" s="102"/>
      <c r="F873" s="102"/>
      <c r="G873" s="102"/>
    </row>
    <row r="874" spans="1:7" ht="13.5" customHeight="1">
      <c r="A874" s="47" t="s">
        <v>142</v>
      </c>
      <c r="B874" s="101"/>
      <c r="C874" s="101"/>
      <c r="D874" s="102"/>
      <c r="E874" s="102"/>
      <c r="F874" s="102"/>
      <c r="G874" s="102"/>
    </row>
    <row r="875" spans="1:7" ht="13.5" customHeight="1">
      <c r="A875" s="47" t="s">
        <v>208</v>
      </c>
      <c r="B875" s="101"/>
      <c r="C875" s="101"/>
      <c r="D875" s="102"/>
      <c r="E875" s="102"/>
      <c r="F875" s="102"/>
      <c r="G875" s="102"/>
    </row>
    <row r="876" spans="1:8" ht="36.75" customHeight="1">
      <c r="A876" s="88" t="s">
        <v>36</v>
      </c>
      <c r="B876" s="88" t="s">
        <v>37</v>
      </c>
      <c r="C876" s="88" t="s">
        <v>141</v>
      </c>
      <c r="D876" s="88" t="s">
        <v>112</v>
      </c>
      <c r="E876" s="88" t="s">
        <v>114</v>
      </c>
      <c r="F876" s="178"/>
      <c r="G876" s="104"/>
      <c r="H876" s="10" t="s">
        <v>11</v>
      </c>
    </row>
    <row r="877" spans="1:7" ht="14.25">
      <c r="A877" s="103">
        <v>1</v>
      </c>
      <c r="B877" s="103">
        <v>2</v>
      </c>
      <c r="C877" s="103">
        <v>3</v>
      </c>
      <c r="D877" s="103">
        <v>4</v>
      </c>
      <c r="E877" s="103" t="s">
        <v>113</v>
      </c>
      <c r="F877" s="175"/>
      <c r="G877" s="175"/>
    </row>
    <row r="878" spans="1:16" ht="12.75" customHeight="1">
      <c r="A878" s="188">
        <v>1</v>
      </c>
      <c r="B878" s="280" t="s">
        <v>160</v>
      </c>
      <c r="C878" s="176">
        <v>1784</v>
      </c>
      <c r="D878" s="293">
        <v>1809</v>
      </c>
      <c r="E878" s="176">
        <f>D878-C878</f>
        <v>25</v>
      </c>
      <c r="F878" s="179"/>
      <c r="G878" s="42"/>
      <c r="K878" s="10">
        <v>1186</v>
      </c>
      <c r="L878" s="10">
        <v>1211</v>
      </c>
      <c r="M878" s="10">
        <v>598</v>
      </c>
      <c r="N878" s="10">
        <v>598</v>
      </c>
      <c r="O878" s="10">
        <f>K878+M878</f>
        <v>1784</v>
      </c>
      <c r="P878" s="10">
        <f>L878+N878</f>
        <v>1809</v>
      </c>
    </row>
    <row r="879" spans="1:16" ht="12.75" customHeight="1">
      <c r="A879" s="188">
        <v>2</v>
      </c>
      <c r="B879" s="280" t="s">
        <v>161</v>
      </c>
      <c r="C879" s="176">
        <v>2613</v>
      </c>
      <c r="D879" s="293">
        <v>2613</v>
      </c>
      <c r="E879" s="176">
        <f aca="true" t="shared" si="45" ref="E879:E912">D879-C879</f>
        <v>0</v>
      </c>
      <c r="F879" s="179"/>
      <c r="G879" s="42"/>
      <c r="K879" s="10">
        <v>1715</v>
      </c>
      <c r="L879" s="10">
        <v>1715</v>
      </c>
      <c r="M879" s="10">
        <v>898</v>
      </c>
      <c r="N879" s="10">
        <v>898</v>
      </c>
      <c r="O879" s="10">
        <f aca="true" t="shared" si="46" ref="O879:O912">K879+M879</f>
        <v>2613</v>
      </c>
      <c r="P879" s="10">
        <f aca="true" t="shared" si="47" ref="P879:P912">L879+N879</f>
        <v>2613</v>
      </c>
    </row>
    <row r="880" spans="1:16" ht="12.75" customHeight="1">
      <c r="A880" s="188">
        <v>3</v>
      </c>
      <c r="B880" s="280" t="s">
        <v>162</v>
      </c>
      <c r="C880" s="176">
        <v>4524</v>
      </c>
      <c r="D880" s="293">
        <v>4457</v>
      </c>
      <c r="E880" s="176">
        <f t="shared" si="45"/>
        <v>-67</v>
      </c>
      <c r="F880" s="179"/>
      <c r="G880" s="42"/>
      <c r="K880" s="10">
        <v>2707</v>
      </c>
      <c r="L880" s="10">
        <v>2659</v>
      </c>
      <c r="M880" s="10">
        <v>1817</v>
      </c>
      <c r="N880" s="10">
        <v>1798</v>
      </c>
      <c r="O880" s="10">
        <f t="shared" si="46"/>
        <v>4524</v>
      </c>
      <c r="P880" s="10">
        <f t="shared" si="47"/>
        <v>4457</v>
      </c>
    </row>
    <row r="881" spans="1:16" ht="12.75" customHeight="1">
      <c r="A881" s="188">
        <v>4</v>
      </c>
      <c r="B881" s="280" t="s">
        <v>163</v>
      </c>
      <c r="C881" s="176">
        <v>3500</v>
      </c>
      <c r="D881" s="293">
        <v>3448</v>
      </c>
      <c r="E881" s="176">
        <f t="shared" si="45"/>
        <v>-52</v>
      </c>
      <c r="F881" s="179"/>
      <c r="G881" s="42"/>
      <c r="K881" s="10">
        <v>2217</v>
      </c>
      <c r="L881" s="10">
        <v>2186</v>
      </c>
      <c r="M881" s="10">
        <v>1283</v>
      </c>
      <c r="N881" s="10">
        <v>1262</v>
      </c>
      <c r="O881" s="10">
        <f t="shared" si="46"/>
        <v>3500</v>
      </c>
      <c r="P881" s="10">
        <f t="shared" si="47"/>
        <v>3448</v>
      </c>
    </row>
    <row r="882" spans="1:16" ht="12.75" customHeight="1">
      <c r="A882" s="188">
        <v>5</v>
      </c>
      <c r="B882" s="280" t="s">
        <v>164</v>
      </c>
      <c r="C882" s="176">
        <v>4341</v>
      </c>
      <c r="D882" s="293">
        <v>4472</v>
      </c>
      <c r="E882" s="176">
        <f t="shared" si="45"/>
        <v>131</v>
      </c>
      <c r="F882" s="179"/>
      <c r="G882" s="42"/>
      <c r="K882" s="10">
        <v>2979</v>
      </c>
      <c r="L882" s="10">
        <v>3309</v>
      </c>
      <c r="M882" s="10">
        <v>1362</v>
      </c>
      <c r="N882" s="10">
        <v>1163</v>
      </c>
      <c r="O882" s="10">
        <f t="shared" si="46"/>
        <v>4341</v>
      </c>
      <c r="P882" s="10">
        <f t="shared" si="47"/>
        <v>4472</v>
      </c>
    </row>
    <row r="883" spans="1:16" ht="12.75" customHeight="1">
      <c r="A883" s="188">
        <v>6</v>
      </c>
      <c r="B883" s="280" t="s">
        <v>165</v>
      </c>
      <c r="C883" s="176">
        <v>2095</v>
      </c>
      <c r="D883" s="293">
        <v>2076</v>
      </c>
      <c r="E883" s="176">
        <f t="shared" si="45"/>
        <v>-19</v>
      </c>
      <c r="F883" s="179"/>
      <c r="G883" s="42"/>
      <c r="K883" s="10">
        <v>1337</v>
      </c>
      <c r="L883" s="10">
        <v>1204</v>
      </c>
      <c r="M883" s="10">
        <v>758</v>
      </c>
      <c r="N883" s="10">
        <v>872</v>
      </c>
      <c r="O883" s="10">
        <f t="shared" si="46"/>
        <v>2095</v>
      </c>
      <c r="P883" s="10">
        <f t="shared" si="47"/>
        <v>2076</v>
      </c>
    </row>
    <row r="884" spans="1:16" ht="12.75" customHeight="1">
      <c r="A884" s="188">
        <v>7</v>
      </c>
      <c r="B884" s="280" t="s">
        <v>166</v>
      </c>
      <c r="C884" s="176">
        <v>2418</v>
      </c>
      <c r="D884" s="293">
        <v>2368</v>
      </c>
      <c r="E884" s="176">
        <f t="shared" si="45"/>
        <v>-50</v>
      </c>
      <c r="F884" s="179"/>
      <c r="G884" s="42"/>
      <c r="K884" s="10">
        <v>1138</v>
      </c>
      <c r="L884" s="10">
        <v>1435</v>
      </c>
      <c r="M884" s="10">
        <v>1280</v>
      </c>
      <c r="N884" s="10">
        <v>933</v>
      </c>
      <c r="O884" s="10">
        <f t="shared" si="46"/>
        <v>2418</v>
      </c>
      <c r="P884" s="10">
        <f t="shared" si="47"/>
        <v>2368</v>
      </c>
    </row>
    <row r="885" spans="1:16" ht="12.75" customHeight="1">
      <c r="A885" s="188">
        <v>8</v>
      </c>
      <c r="B885" s="280" t="s">
        <v>167</v>
      </c>
      <c r="C885" s="176">
        <v>3672</v>
      </c>
      <c r="D885" s="293">
        <v>3643</v>
      </c>
      <c r="E885" s="176">
        <f t="shared" si="45"/>
        <v>-29</v>
      </c>
      <c r="F885" s="179"/>
      <c r="G885" s="42"/>
      <c r="K885" s="10">
        <v>1993</v>
      </c>
      <c r="L885" s="10">
        <v>1825</v>
      </c>
      <c r="M885" s="10">
        <v>1679</v>
      </c>
      <c r="N885" s="10">
        <v>1818</v>
      </c>
      <c r="O885" s="10">
        <f t="shared" si="46"/>
        <v>3672</v>
      </c>
      <c r="P885" s="10">
        <f t="shared" si="47"/>
        <v>3643</v>
      </c>
    </row>
    <row r="886" spans="1:16" ht="12.75" customHeight="1">
      <c r="A886" s="188">
        <v>9</v>
      </c>
      <c r="B886" s="280" t="s">
        <v>168</v>
      </c>
      <c r="C886" s="176">
        <v>2776</v>
      </c>
      <c r="D886" s="293">
        <v>2734</v>
      </c>
      <c r="E886" s="176">
        <f t="shared" si="45"/>
        <v>-42</v>
      </c>
      <c r="F886" s="179"/>
      <c r="G886" s="42"/>
      <c r="K886" s="10">
        <v>1290</v>
      </c>
      <c r="L886" s="10">
        <v>1200</v>
      </c>
      <c r="M886" s="10">
        <v>1486</v>
      </c>
      <c r="N886" s="10">
        <v>1534</v>
      </c>
      <c r="O886" s="10">
        <f t="shared" si="46"/>
        <v>2776</v>
      </c>
      <c r="P886" s="10">
        <f t="shared" si="47"/>
        <v>2734</v>
      </c>
    </row>
    <row r="887" spans="1:16" ht="12.75" customHeight="1">
      <c r="A887" s="188">
        <v>10</v>
      </c>
      <c r="B887" s="280" t="s">
        <v>169</v>
      </c>
      <c r="C887" s="176">
        <v>4130</v>
      </c>
      <c r="D887" s="293">
        <v>4052</v>
      </c>
      <c r="E887" s="176">
        <f t="shared" si="45"/>
        <v>-78</v>
      </c>
      <c r="F887" s="179"/>
      <c r="G887" s="42"/>
      <c r="K887" s="10">
        <v>2289</v>
      </c>
      <c r="L887" s="10">
        <v>2456</v>
      </c>
      <c r="M887" s="10">
        <v>1841</v>
      </c>
      <c r="N887" s="10">
        <v>1596</v>
      </c>
      <c r="O887" s="10">
        <f t="shared" si="46"/>
        <v>4130</v>
      </c>
      <c r="P887" s="10">
        <f t="shared" si="47"/>
        <v>4052</v>
      </c>
    </row>
    <row r="888" spans="1:16" ht="12.75" customHeight="1">
      <c r="A888" s="188">
        <v>11</v>
      </c>
      <c r="B888" s="280" t="s">
        <v>170</v>
      </c>
      <c r="C888" s="176">
        <v>2693</v>
      </c>
      <c r="D888" s="293">
        <v>2660</v>
      </c>
      <c r="E888" s="176">
        <f t="shared" si="45"/>
        <v>-33</v>
      </c>
      <c r="F888" s="179"/>
      <c r="G888" s="42"/>
      <c r="K888" s="10">
        <v>1659</v>
      </c>
      <c r="L888" s="10">
        <v>1744</v>
      </c>
      <c r="M888" s="10">
        <v>1034</v>
      </c>
      <c r="N888" s="10">
        <v>916</v>
      </c>
      <c r="O888" s="10">
        <f t="shared" si="46"/>
        <v>2693</v>
      </c>
      <c r="P888" s="10">
        <f t="shared" si="47"/>
        <v>2660</v>
      </c>
    </row>
    <row r="889" spans="1:16" ht="12.75" customHeight="1">
      <c r="A889" s="188">
        <v>12</v>
      </c>
      <c r="B889" s="280" t="s">
        <v>171</v>
      </c>
      <c r="C889" s="176">
        <v>5206</v>
      </c>
      <c r="D889" s="293">
        <v>5119</v>
      </c>
      <c r="E889" s="176">
        <f t="shared" si="45"/>
        <v>-87</v>
      </c>
      <c r="F889" s="179"/>
      <c r="G889" s="42"/>
      <c r="K889" s="10">
        <v>3220</v>
      </c>
      <c r="L889" s="10">
        <v>3589</v>
      </c>
      <c r="M889" s="10">
        <v>1986</v>
      </c>
      <c r="N889" s="10">
        <v>1530</v>
      </c>
      <c r="O889" s="10">
        <f t="shared" si="46"/>
        <v>5206</v>
      </c>
      <c r="P889" s="10">
        <f t="shared" si="47"/>
        <v>5119</v>
      </c>
    </row>
    <row r="890" spans="1:16" ht="12.75" customHeight="1">
      <c r="A890" s="188">
        <v>13</v>
      </c>
      <c r="B890" s="280" t="s">
        <v>172</v>
      </c>
      <c r="C890" s="176">
        <v>3607</v>
      </c>
      <c r="D890" s="293">
        <v>3512</v>
      </c>
      <c r="E890" s="176">
        <f t="shared" si="45"/>
        <v>-95</v>
      </c>
      <c r="F890" s="179"/>
      <c r="G890" s="42"/>
      <c r="K890" s="10">
        <v>2560</v>
      </c>
      <c r="L890" s="10">
        <v>2589</v>
      </c>
      <c r="M890" s="10">
        <v>1047</v>
      </c>
      <c r="N890" s="10">
        <v>923</v>
      </c>
      <c r="O890" s="10">
        <f t="shared" si="46"/>
        <v>3607</v>
      </c>
      <c r="P890" s="10">
        <f t="shared" si="47"/>
        <v>3512</v>
      </c>
    </row>
    <row r="891" spans="1:16" ht="12.75" customHeight="1">
      <c r="A891" s="188">
        <v>14</v>
      </c>
      <c r="B891" s="280" t="s">
        <v>173</v>
      </c>
      <c r="C891" s="176">
        <v>1970</v>
      </c>
      <c r="D891" s="293">
        <v>1932</v>
      </c>
      <c r="E891" s="176">
        <f t="shared" si="45"/>
        <v>-38</v>
      </c>
      <c r="F891" s="179"/>
      <c r="G891" s="42"/>
      <c r="K891" s="10">
        <v>1367</v>
      </c>
      <c r="L891" s="10">
        <v>1455</v>
      </c>
      <c r="M891" s="10">
        <v>603</v>
      </c>
      <c r="N891" s="10">
        <v>477</v>
      </c>
      <c r="O891" s="10">
        <f t="shared" si="46"/>
        <v>1970</v>
      </c>
      <c r="P891" s="10">
        <f t="shared" si="47"/>
        <v>1932</v>
      </c>
    </row>
    <row r="892" spans="1:16" ht="12.75" customHeight="1">
      <c r="A892" s="188">
        <v>15</v>
      </c>
      <c r="B892" s="280" t="s">
        <v>174</v>
      </c>
      <c r="C892" s="176">
        <v>995</v>
      </c>
      <c r="D892" s="293">
        <v>945</v>
      </c>
      <c r="E892" s="176">
        <f t="shared" si="45"/>
        <v>-50</v>
      </c>
      <c r="F892" s="179"/>
      <c r="G892" s="42"/>
      <c r="K892" s="10">
        <v>853</v>
      </c>
      <c r="L892" s="10">
        <v>803</v>
      </c>
      <c r="M892" s="10">
        <v>142</v>
      </c>
      <c r="N892" s="10">
        <v>142</v>
      </c>
      <c r="O892" s="10">
        <f t="shared" si="46"/>
        <v>995</v>
      </c>
      <c r="P892" s="10">
        <f t="shared" si="47"/>
        <v>945</v>
      </c>
    </row>
    <row r="893" spans="1:16" ht="12.75" customHeight="1">
      <c r="A893" s="188">
        <v>16</v>
      </c>
      <c r="B893" s="280" t="s">
        <v>175</v>
      </c>
      <c r="C893" s="176">
        <v>4357</v>
      </c>
      <c r="D893" s="293">
        <v>4250</v>
      </c>
      <c r="E893" s="176">
        <f t="shared" si="45"/>
        <v>-107</v>
      </c>
      <c r="F893" s="179"/>
      <c r="G893" s="42"/>
      <c r="K893" s="10">
        <v>2871</v>
      </c>
      <c r="L893" s="10">
        <v>2854</v>
      </c>
      <c r="M893" s="10">
        <v>1486</v>
      </c>
      <c r="N893" s="10">
        <v>1396</v>
      </c>
      <c r="O893" s="10">
        <f t="shared" si="46"/>
        <v>4357</v>
      </c>
      <c r="P893" s="10">
        <f t="shared" si="47"/>
        <v>4250</v>
      </c>
    </row>
    <row r="894" spans="1:16" ht="12.75" customHeight="1">
      <c r="A894" s="188">
        <v>17</v>
      </c>
      <c r="B894" s="280" t="s">
        <v>176</v>
      </c>
      <c r="C894" s="176">
        <v>2768</v>
      </c>
      <c r="D894" s="293">
        <v>2679</v>
      </c>
      <c r="E894" s="176">
        <f t="shared" si="45"/>
        <v>-89</v>
      </c>
      <c r="F894" s="179"/>
      <c r="G894" s="42"/>
      <c r="K894" s="10">
        <v>1830</v>
      </c>
      <c r="L894" s="10">
        <v>1810</v>
      </c>
      <c r="M894" s="10">
        <v>938</v>
      </c>
      <c r="N894" s="10">
        <v>869</v>
      </c>
      <c r="O894" s="10">
        <f t="shared" si="46"/>
        <v>2768</v>
      </c>
      <c r="P894" s="10">
        <f t="shared" si="47"/>
        <v>2679</v>
      </c>
    </row>
    <row r="895" spans="1:16" ht="12.75" customHeight="1">
      <c r="A895" s="188">
        <v>18</v>
      </c>
      <c r="B895" s="280" t="s">
        <v>177</v>
      </c>
      <c r="C895" s="176">
        <v>3254</v>
      </c>
      <c r="D895" s="293">
        <v>3213</v>
      </c>
      <c r="E895" s="176">
        <f t="shared" si="45"/>
        <v>-41</v>
      </c>
      <c r="F895" s="179"/>
      <c r="G895" s="42"/>
      <c r="H895" s="10" t="s">
        <v>11</v>
      </c>
      <c r="K895" s="10">
        <v>2542</v>
      </c>
      <c r="L895" s="10">
        <v>2881</v>
      </c>
      <c r="M895" s="10">
        <v>712</v>
      </c>
      <c r="N895" s="10">
        <v>332</v>
      </c>
      <c r="O895" s="10">
        <f t="shared" si="46"/>
        <v>3254</v>
      </c>
      <c r="P895" s="10">
        <f t="shared" si="47"/>
        <v>3213</v>
      </c>
    </row>
    <row r="896" spans="1:16" ht="12.75" customHeight="1">
      <c r="A896" s="188">
        <v>19</v>
      </c>
      <c r="B896" s="280" t="s">
        <v>178</v>
      </c>
      <c r="C896" s="176">
        <v>1975</v>
      </c>
      <c r="D896" s="293">
        <v>1940</v>
      </c>
      <c r="E896" s="176">
        <f t="shared" si="45"/>
        <v>-35</v>
      </c>
      <c r="F896" s="179"/>
      <c r="G896" s="42"/>
      <c r="K896" s="10">
        <v>1240</v>
      </c>
      <c r="L896" s="10">
        <v>1251</v>
      </c>
      <c r="M896" s="10">
        <v>735</v>
      </c>
      <c r="N896" s="10">
        <v>689</v>
      </c>
      <c r="O896" s="10">
        <f t="shared" si="46"/>
        <v>1975</v>
      </c>
      <c r="P896" s="10">
        <f t="shared" si="47"/>
        <v>1940</v>
      </c>
    </row>
    <row r="897" spans="1:16" ht="12.75" customHeight="1">
      <c r="A897" s="188">
        <v>20</v>
      </c>
      <c r="B897" s="280" t="s">
        <v>179</v>
      </c>
      <c r="C897" s="176">
        <v>2718</v>
      </c>
      <c r="D897" s="293">
        <v>2852</v>
      </c>
      <c r="E897" s="176">
        <f t="shared" si="45"/>
        <v>134</v>
      </c>
      <c r="F897" s="179"/>
      <c r="G897" s="42"/>
      <c r="K897" s="10">
        <v>1429</v>
      </c>
      <c r="L897" s="10">
        <v>1922</v>
      </c>
      <c r="M897" s="10">
        <v>1289</v>
      </c>
      <c r="N897" s="10">
        <v>930</v>
      </c>
      <c r="O897" s="10">
        <f t="shared" si="46"/>
        <v>2718</v>
      </c>
      <c r="P897" s="10">
        <f t="shared" si="47"/>
        <v>2852</v>
      </c>
    </row>
    <row r="898" spans="1:16" ht="12.75" customHeight="1">
      <c r="A898" s="188">
        <v>21</v>
      </c>
      <c r="B898" s="280" t="s">
        <v>180</v>
      </c>
      <c r="C898" s="176">
        <v>1961</v>
      </c>
      <c r="D898" s="293">
        <v>1935</v>
      </c>
      <c r="E898" s="176">
        <f t="shared" si="45"/>
        <v>-26</v>
      </c>
      <c r="F898" s="179"/>
      <c r="G898" s="42"/>
      <c r="K898" s="10">
        <v>1362</v>
      </c>
      <c r="L898" s="10">
        <v>1336</v>
      </c>
      <c r="M898" s="10">
        <v>599</v>
      </c>
      <c r="N898" s="10">
        <v>599</v>
      </c>
      <c r="O898" s="10">
        <f t="shared" si="46"/>
        <v>1961</v>
      </c>
      <c r="P898" s="10">
        <f t="shared" si="47"/>
        <v>1935</v>
      </c>
    </row>
    <row r="899" spans="1:16" ht="12.75" customHeight="1">
      <c r="A899" s="188">
        <v>22</v>
      </c>
      <c r="B899" s="280" t="s">
        <v>181</v>
      </c>
      <c r="C899" s="176">
        <v>2395</v>
      </c>
      <c r="D899" s="293">
        <v>2377</v>
      </c>
      <c r="E899" s="176">
        <f t="shared" si="45"/>
        <v>-18</v>
      </c>
      <c r="F899" s="179"/>
      <c r="G899" s="42"/>
      <c r="K899" s="10">
        <v>1509</v>
      </c>
      <c r="L899" s="10">
        <v>1491</v>
      </c>
      <c r="M899" s="10">
        <v>886</v>
      </c>
      <c r="N899" s="10">
        <v>886</v>
      </c>
      <c r="O899" s="10">
        <f t="shared" si="46"/>
        <v>2395</v>
      </c>
      <c r="P899" s="10">
        <f t="shared" si="47"/>
        <v>2377</v>
      </c>
    </row>
    <row r="900" spans="1:16" ht="12.75" customHeight="1">
      <c r="A900" s="188">
        <v>23</v>
      </c>
      <c r="B900" s="280" t="s">
        <v>182</v>
      </c>
      <c r="C900" s="176">
        <v>3902</v>
      </c>
      <c r="D900" s="293">
        <v>3902</v>
      </c>
      <c r="E900" s="176">
        <f t="shared" si="45"/>
        <v>0</v>
      </c>
      <c r="F900" s="179"/>
      <c r="G900" s="42"/>
      <c r="K900" s="10">
        <v>1916</v>
      </c>
      <c r="L900" s="10">
        <v>1916</v>
      </c>
      <c r="M900" s="10">
        <v>1986</v>
      </c>
      <c r="N900" s="10">
        <v>1986</v>
      </c>
      <c r="O900" s="10">
        <f t="shared" si="46"/>
        <v>3902</v>
      </c>
      <c r="P900" s="10">
        <f t="shared" si="47"/>
        <v>3902</v>
      </c>
    </row>
    <row r="901" spans="1:16" ht="12.75" customHeight="1">
      <c r="A901" s="188">
        <v>24</v>
      </c>
      <c r="B901" s="280" t="s">
        <v>183</v>
      </c>
      <c r="C901" s="176">
        <v>2387</v>
      </c>
      <c r="D901" s="293">
        <v>2463</v>
      </c>
      <c r="E901" s="176">
        <f t="shared" si="45"/>
        <v>76</v>
      </c>
      <c r="F901" s="179"/>
      <c r="G901" s="42"/>
      <c r="K901" s="10">
        <v>1397</v>
      </c>
      <c r="L901" s="10">
        <v>2076</v>
      </c>
      <c r="M901" s="10">
        <v>990</v>
      </c>
      <c r="N901" s="10">
        <v>387</v>
      </c>
      <c r="O901" s="10">
        <f t="shared" si="46"/>
        <v>2387</v>
      </c>
      <c r="P901" s="10">
        <f t="shared" si="47"/>
        <v>2463</v>
      </c>
    </row>
    <row r="902" spans="1:16" ht="12.75" customHeight="1">
      <c r="A902" s="188">
        <v>25</v>
      </c>
      <c r="B902" s="280" t="s">
        <v>184</v>
      </c>
      <c r="C902" s="176">
        <v>4157</v>
      </c>
      <c r="D902" s="293">
        <v>4138</v>
      </c>
      <c r="E902" s="176">
        <f t="shared" si="45"/>
        <v>-19</v>
      </c>
      <c r="F902" s="179"/>
      <c r="G902" s="42"/>
      <c r="K902" s="10">
        <v>3415</v>
      </c>
      <c r="L902" s="10">
        <v>3356</v>
      </c>
      <c r="M902" s="10">
        <v>742</v>
      </c>
      <c r="N902" s="10">
        <v>782</v>
      </c>
      <c r="O902" s="10">
        <f t="shared" si="46"/>
        <v>4157</v>
      </c>
      <c r="P902" s="10">
        <f t="shared" si="47"/>
        <v>4138</v>
      </c>
    </row>
    <row r="903" spans="1:16" ht="12.75" customHeight="1">
      <c r="A903" s="188">
        <v>26</v>
      </c>
      <c r="B903" s="280" t="s">
        <v>185</v>
      </c>
      <c r="C903" s="176">
        <v>5619</v>
      </c>
      <c r="D903" s="293">
        <v>5629</v>
      </c>
      <c r="E903" s="176">
        <f t="shared" si="45"/>
        <v>10</v>
      </c>
      <c r="F903" s="179"/>
      <c r="G903" s="42"/>
      <c r="K903" s="10">
        <v>4323</v>
      </c>
      <c r="L903" s="10">
        <v>4510</v>
      </c>
      <c r="M903" s="10">
        <v>1296</v>
      </c>
      <c r="N903" s="10">
        <v>1119</v>
      </c>
      <c r="O903" s="10">
        <f t="shared" si="46"/>
        <v>5619</v>
      </c>
      <c r="P903" s="10">
        <f t="shared" si="47"/>
        <v>5629</v>
      </c>
    </row>
    <row r="904" spans="1:16" ht="12.75" customHeight="1">
      <c r="A904" s="188">
        <v>27</v>
      </c>
      <c r="B904" s="280" t="s">
        <v>186</v>
      </c>
      <c r="C904" s="176">
        <v>4676</v>
      </c>
      <c r="D904" s="293">
        <v>4683</v>
      </c>
      <c r="E904" s="176">
        <f t="shared" si="45"/>
        <v>7</v>
      </c>
      <c r="F904" s="179"/>
      <c r="G904" s="42"/>
      <c r="K904" s="10">
        <v>3206</v>
      </c>
      <c r="L904" s="10">
        <v>3276</v>
      </c>
      <c r="M904" s="10">
        <v>1470</v>
      </c>
      <c r="N904" s="10">
        <v>1407</v>
      </c>
      <c r="O904" s="10">
        <f t="shared" si="46"/>
        <v>4676</v>
      </c>
      <c r="P904" s="10">
        <f t="shared" si="47"/>
        <v>4683</v>
      </c>
    </row>
    <row r="905" spans="1:16" ht="12.75" customHeight="1">
      <c r="A905" s="188">
        <v>28</v>
      </c>
      <c r="B905" s="280" t="s">
        <v>187</v>
      </c>
      <c r="C905" s="176">
        <v>5952</v>
      </c>
      <c r="D905" s="293">
        <v>6008</v>
      </c>
      <c r="E905" s="176">
        <f t="shared" si="45"/>
        <v>56</v>
      </c>
      <c r="F905" s="179"/>
      <c r="G905" s="42" t="s">
        <v>11</v>
      </c>
      <c r="K905" s="10">
        <v>2448</v>
      </c>
      <c r="L905" s="10">
        <v>4261</v>
      </c>
      <c r="M905" s="10">
        <v>3504</v>
      </c>
      <c r="N905" s="10">
        <v>1747</v>
      </c>
      <c r="O905" s="10">
        <f t="shared" si="46"/>
        <v>5952</v>
      </c>
      <c r="P905" s="10">
        <f t="shared" si="47"/>
        <v>6008</v>
      </c>
    </row>
    <row r="906" spans="1:16" ht="12.75" customHeight="1">
      <c r="A906" s="188">
        <v>29</v>
      </c>
      <c r="B906" s="280" t="s">
        <v>188</v>
      </c>
      <c r="C906" s="176">
        <v>4294</v>
      </c>
      <c r="D906" s="293">
        <v>4292</v>
      </c>
      <c r="E906" s="176">
        <f t="shared" si="45"/>
        <v>-2</v>
      </c>
      <c r="F906" s="179" t="s">
        <v>11</v>
      </c>
      <c r="G906" s="42"/>
      <c r="K906" s="10">
        <v>2498</v>
      </c>
      <c r="L906" s="10">
        <v>3355</v>
      </c>
      <c r="M906" s="10">
        <v>1796</v>
      </c>
      <c r="N906" s="10">
        <v>937</v>
      </c>
      <c r="O906" s="10">
        <f t="shared" si="46"/>
        <v>4294</v>
      </c>
      <c r="P906" s="10">
        <f t="shared" si="47"/>
        <v>4292</v>
      </c>
    </row>
    <row r="907" spans="1:16" ht="12.75" customHeight="1">
      <c r="A907" s="188">
        <v>30</v>
      </c>
      <c r="B907" s="280" t="s">
        <v>189</v>
      </c>
      <c r="C907" s="176">
        <v>5251</v>
      </c>
      <c r="D907" s="293">
        <v>5400</v>
      </c>
      <c r="E907" s="176">
        <f t="shared" si="45"/>
        <v>149</v>
      </c>
      <c r="F907" s="179"/>
      <c r="G907" s="42"/>
      <c r="K907" s="10">
        <v>3169</v>
      </c>
      <c r="L907" s="10">
        <v>3518</v>
      </c>
      <c r="M907" s="10">
        <v>2082</v>
      </c>
      <c r="N907" s="10">
        <v>1882</v>
      </c>
      <c r="O907" s="10">
        <f t="shared" si="46"/>
        <v>5251</v>
      </c>
      <c r="P907" s="10">
        <f t="shared" si="47"/>
        <v>5400</v>
      </c>
    </row>
    <row r="908" spans="1:16" ht="12.75" customHeight="1">
      <c r="A908" s="188">
        <v>31</v>
      </c>
      <c r="B908" s="280" t="s">
        <v>190</v>
      </c>
      <c r="C908" s="176">
        <v>5161</v>
      </c>
      <c r="D908" s="293">
        <v>5429</v>
      </c>
      <c r="E908" s="176">
        <f t="shared" si="45"/>
        <v>268</v>
      </c>
      <c r="F908" s="179"/>
      <c r="G908" s="42" t="s">
        <v>11</v>
      </c>
      <c r="K908" s="10">
        <v>3395</v>
      </c>
      <c r="L908" s="10">
        <v>4089</v>
      </c>
      <c r="M908" s="10">
        <v>1766</v>
      </c>
      <c r="N908" s="10">
        <v>1340</v>
      </c>
      <c r="O908" s="10">
        <f t="shared" si="46"/>
        <v>5161</v>
      </c>
      <c r="P908" s="10">
        <f t="shared" si="47"/>
        <v>5429</v>
      </c>
    </row>
    <row r="909" spans="1:16" ht="12.75" customHeight="1">
      <c r="A909" s="188">
        <v>32</v>
      </c>
      <c r="B909" s="280" t="s">
        <v>191</v>
      </c>
      <c r="C909" s="176">
        <v>3220</v>
      </c>
      <c r="D909" s="293">
        <v>3292</v>
      </c>
      <c r="E909" s="176">
        <f t="shared" si="45"/>
        <v>72</v>
      </c>
      <c r="F909" s="179"/>
      <c r="G909" s="42"/>
      <c r="K909" s="10">
        <v>2081</v>
      </c>
      <c r="L909" s="10">
        <v>2153</v>
      </c>
      <c r="M909" s="10">
        <v>1139</v>
      </c>
      <c r="N909" s="10">
        <v>1139</v>
      </c>
      <c r="O909" s="10">
        <f t="shared" si="46"/>
        <v>3220</v>
      </c>
      <c r="P909" s="10">
        <f t="shared" si="47"/>
        <v>3292</v>
      </c>
    </row>
    <row r="910" spans="1:16" ht="12.75" customHeight="1">
      <c r="A910" s="188">
        <v>33</v>
      </c>
      <c r="B910" s="280" t="s">
        <v>192</v>
      </c>
      <c r="C910" s="176">
        <v>4824</v>
      </c>
      <c r="D910" s="293">
        <v>4824</v>
      </c>
      <c r="E910" s="176">
        <f t="shared" si="45"/>
        <v>0</v>
      </c>
      <c r="F910" s="179"/>
      <c r="G910" s="42"/>
      <c r="K910" s="10">
        <v>2774</v>
      </c>
      <c r="L910" s="10">
        <v>2774</v>
      </c>
      <c r="M910" s="10">
        <v>2050</v>
      </c>
      <c r="N910" s="10">
        <v>2050</v>
      </c>
      <c r="O910" s="10">
        <f t="shared" si="46"/>
        <v>4824</v>
      </c>
      <c r="P910" s="10">
        <f t="shared" si="47"/>
        <v>4824</v>
      </c>
    </row>
    <row r="911" spans="1:16" ht="12.75" customHeight="1">
      <c r="A911" s="188">
        <v>34</v>
      </c>
      <c r="B911" s="280" t="s">
        <v>193</v>
      </c>
      <c r="C911" s="176">
        <v>2732</v>
      </c>
      <c r="D911" s="293">
        <v>2853</v>
      </c>
      <c r="E911" s="176">
        <f t="shared" si="45"/>
        <v>121</v>
      </c>
      <c r="F911" s="179"/>
      <c r="G911" s="42"/>
      <c r="K911" s="10">
        <v>1898</v>
      </c>
      <c r="L911" s="10">
        <v>1988</v>
      </c>
      <c r="M911" s="10">
        <v>834</v>
      </c>
      <c r="N911" s="10">
        <v>865</v>
      </c>
      <c r="O911" s="10">
        <f t="shared" si="46"/>
        <v>2732</v>
      </c>
      <c r="P911" s="10">
        <f t="shared" si="47"/>
        <v>2853</v>
      </c>
    </row>
    <row r="912" spans="1:16" ht="15" customHeight="1">
      <c r="A912" s="34"/>
      <c r="B912" s="1" t="s">
        <v>26</v>
      </c>
      <c r="C912" s="177">
        <v>117927</v>
      </c>
      <c r="D912" s="299">
        <v>117999</v>
      </c>
      <c r="E912" s="177">
        <f t="shared" si="45"/>
        <v>72</v>
      </c>
      <c r="F912" s="180"/>
      <c r="G912" s="38"/>
      <c r="K912" s="10">
        <v>73813</v>
      </c>
      <c r="L912" s="10">
        <v>80197</v>
      </c>
      <c r="M912" s="10">
        <v>44114</v>
      </c>
      <c r="N912" s="10">
        <v>37802</v>
      </c>
      <c r="O912" s="10">
        <f t="shared" si="46"/>
        <v>117927</v>
      </c>
      <c r="P912" s="10">
        <f t="shared" si="47"/>
        <v>117999</v>
      </c>
    </row>
    <row r="913" spans="1:7" ht="15" customHeight="1">
      <c r="A913" s="40"/>
      <c r="B913" s="2"/>
      <c r="C913" s="173"/>
      <c r="D913" s="174"/>
      <c r="E913" s="174"/>
      <c r="F913" s="174"/>
      <c r="G913" s="38"/>
    </row>
    <row r="914" spans="1:7" ht="15" customHeight="1">
      <c r="A914" s="40"/>
      <c r="B914" s="2"/>
      <c r="C914" s="173"/>
      <c r="D914" s="174"/>
      <c r="E914" s="174"/>
      <c r="F914" s="174"/>
      <c r="G914" s="38"/>
    </row>
    <row r="915" spans="1:7" ht="13.5" customHeight="1">
      <c r="A915" s="47" t="s">
        <v>70</v>
      </c>
      <c r="B915" s="101"/>
      <c r="C915" s="101"/>
      <c r="D915" s="102"/>
      <c r="E915" s="102"/>
      <c r="F915" s="102"/>
      <c r="G915" s="102"/>
    </row>
    <row r="916" spans="1:7" ht="13.5" customHeight="1">
      <c r="A916" s="47" t="s">
        <v>209</v>
      </c>
      <c r="B916" s="101"/>
      <c r="C916" s="101"/>
      <c r="D916" s="102"/>
      <c r="E916" s="102"/>
      <c r="F916" s="102"/>
      <c r="G916" s="102"/>
    </row>
    <row r="917" spans="1:7" ht="42" customHeight="1">
      <c r="A917" s="16" t="s">
        <v>36</v>
      </c>
      <c r="B917" s="16" t="s">
        <v>37</v>
      </c>
      <c r="C917" s="16" t="s">
        <v>143</v>
      </c>
      <c r="D917" s="16" t="s">
        <v>246</v>
      </c>
      <c r="E917" s="16" t="s">
        <v>71</v>
      </c>
      <c r="F917" s="16" t="s">
        <v>72</v>
      </c>
      <c r="G917" s="16" t="s">
        <v>73</v>
      </c>
    </row>
    <row r="918" spans="1:7" ht="14.25">
      <c r="A918" s="103">
        <v>1</v>
      </c>
      <c r="B918" s="103">
        <v>2</v>
      </c>
      <c r="C918" s="103">
        <v>3</v>
      </c>
      <c r="D918" s="103">
        <v>4</v>
      </c>
      <c r="E918" s="103">
        <v>5</v>
      </c>
      <c r="F918" s="103">
        <v>6</v>
      </c>
      <c r="G918" s="103">
        <v>7</v>
      </c>
    </row>
    <row r="919" spans="1:13" ht="12.75" customHeight="1">
      <c r="A919" s="188">
        <v>1</v>
      </c>
      <c r="B919" s="280" t="s">
        <v>160</v>
      </c>
      <c r="C919" s="186">
        <v>493.26257933458817</v>
      </c>
      <c r="D919" s="186">
        <v>27.59257933458821</v>
      </c>
      <c r="E919" s="186">
        <v>465.66999999999996</v>
      </c>
      <c r="F919" s="186">
        <f>D919+E919</f>
        <v>493.26257933458817</v>
      </c>
      <c r="G919" s="197">
        <f>F919/C919</f>
        <v>1</v>
      </c>
      <c r="H919" s="190"/>
      <c r="K919" s="10">
        <v>57.566538195999996</v>
      </c>
      <c r="L919" s="10">
        <v>111.00104113858822</v>
      </c>
      <c r="M919" s="283">
        <f>SUM(K919:L919)</f>
        <v>168.56757933458823</v>
      </c>
    </row>
    <row r="920" spans="1:13" ht="12.75" customHeight="1">
      <c r="A920" s="188">
        <v>2</v>
      </c>
      <c r="B920" s="280" t="s">
        <v>161</v>
      </c>
      <c r="C920" s="186">
        <v>724.4352527665884</v>
      </c>
      <c r="D920" s="186">
        <v>43.135252766588366</v>
      </c>
      <c r="E920" s="186">
        <v>681.3</v>
      </c>
      <c r="F920" s="186">
        <f aca="true" t="shared" si="48" ref="F920:F952">D920+E920</f>
        <v>724.4352527665883</v>
      </c>
      <c r="G920" s="197">
        <f aca="true" t="shared" si="49" ref="G920:G952">F920/C920</f>
        <v>0.9999999999999999</v>
      </c>
      <c r="H920" s="190"/>
      <c r="K920" s="10">
        <v>77.90228654399999</v>
      </c>
      <c r="L920" s="10">
        <v>170.21796622258836</v>
      </c>
      <c r="M920" s="283">
        <f aca="true" t="shared" si="50" ref="M920:M953">SUM(K920:L920)</f>
        <v>248.12025276658835</v>
      </c>
    </row>
    <row r="921" spans="1:13" ht="12.75" customHeight="1">
      <c r="A921" s="188">
        <v>3</v>
      </c>
      <c r="B921" s="280" t="s">
        <v>162</v>
      </c>
      <c r="C921" s="186">
        <v>1313.2841314368238</v>
      </c>
      <c r="D921" s="186">
        <v>116.17413143682364</v>
      </c>
      <c r="E921" s="186">
        <v>1197.1100000000001</v>
      </c>
      <c r="F921" s="186">
        <f t="shared" si="48"/>
        <v>1313.2841314368238</v>
      </c>
      <c r="G921" s="197">
        <f t="shared" si="49"/>
        <v>1</v>
      </c>
      <c r="H921" s="190"/>
      <c r="K921" s="10">
        <v>185.90408694823543</v>
      </c>
      <c r="L921" s="10">
        <v>289.6620444885883</v>
      </c>
      <c r="M921" s="283">
        <f t="shared" si="50"/>
        <v>475.56613143682375</v>
      </c>
    </row>
    <row r="922" spans="1:13" ht="12.75" customHeight="1">
      <c r="A922" s="188">
        <v>4</v>
      </c>
      <c r="B922" s="280" t="s">
        <v>163</v>
      </c>
      <c r="C922" s="186">
        <v>1061.5165964304151</v>
      </c>
      <c r="D922" s="186">
        <v>136.3465964304151</v>
      </c>
      <c r="E922" s="186">
        <v>925.1700000000001</v>
      </c>
      <c r="F922" s="186">
        <f t="shared" si="48"/>
        <v>1061.5165964304151</v>
      </c>
      <c r="G922" s="197">
        <f t="shared" si="49"/>
        <v>1</v>
      </c>
      <c r="H922" s="190"/>
      <c r="K922" s="10">
        <v>146.38350801312703</v>
      </c>
      <c r="L922" s="10">
        <v>267.8430884172881</v>
      </c>
      <c r="M922" s="283">
        <f t="shared" si="50"/>
        <v>414.2265964304151</v>
      </c>
    </row>
    <row r="923" spans="1:13" ht="12.75" customHeight="1">
      <c r="A923" s="188">
        <v>5</v>
      </c>
      <c r="B923" s="280" t="s">
        <v>164</v>
      </c>
      <c r="C923" s="186">
        <v>1244.3166984274235</v>
      </c>
      <c r="D923" s="186">
        <v>94.11669842742344</v>
      </c>
      <c r="E923" s="186">
        <v>1150.2</v>
      </c>
      <c r="F923" s="186">
        <f t="shared" si="48"/>
        <v>1244.3166984274235</v>
      </c>
      <c r="G923" s="197">
        <f t="shared" si="49"/>
        <v>1</v>
      </c>
      <c r="H923" s="190"/>
      <c r="K923" s="10">
        <v>111.56219558023534</v>
      </c>
      <c r="L923" s="10">
        <v>327.2715028471881</v>
      </c>
      <c r="M923" s="283">
        <f t="shared" si="50"/>
        <v>438.8336984274234</v>
      </c>
    </row>
    <row r="924" spans="1:13" ht="12.75" customHeight="1">
      <c r="A924" s="188">
        <v>6</v>
      </c>
      <c r="B924" s="280" t="s">
        <v>165</v>
      </c>
      <c r="C924" s="186">
        <v>627.0588128938234</v>
      </c>
      <c r="D924" s="186">
        <v>70.10881289382351</v>
      </c>
      <c r="E924" s="186">
        <v>556.9499999999999</v>
      </c>
      <c r="F924" s="186">
        <f t="shared" si="48"/>
        <v>627.0588128938234</v>
      </c>
      <c r="G924" s="197">
        <f t="shared" si="49"/>
        <v>1</v>
      </c>
      <c r="H924" s="190"/>
      <c r="K924" s="10">
        <v>104.55460904423529</v>
      </c>
      <c r="L924" s="10">
        <v>132.99620384958817</v>
      </c>
      <c r="M924" s="283">
        <f t="shared" si="50"/>
        <v>237.55081289382346</v>
      </c>
    </row>
    <row r="925" spans="1:13" ht="12.75" customHeight="1">
      <c r="A925" s="188">
        <v>7</v>
      </c>
      <c r="B925" s="280" t="s">
        <v>166</v>
      </c>
      <c r="C925" s="186">
        <v>714.2083655810235</v>
      </c>
      <c r="D925" s="186">
        <v>70.96836558102348</v>
      </c>
      <c r="E925" s="186">
        <v>643.24</v>
      </c>
      <c r="F925" s="186">
        <f t="shared" si="48"/>
        <v>714.2083655810235</v>
      </c>
      <c r="G925" s="197">
        <f t="shared" si="49"/>
        <v>1</v>
      </c>
      <c r="H925" s="190"/>
      <c r="K925" s="10">
        <v>120.6543560762353</v>
      </c>
      <c r="L925" s="10">
        <v>143.36300950478818</v>
      </c>
      <c r="M925" s="283">
        <f t="shared" si="50"/>
        <v>264.01736558102345</v>
      </c>
    </row>
    <row r="926" spans="1:13" ht="12.75" customHeight="1">
      <c r="A926" s="188">
        <v>8</v>
      </c>
      <c r="B926" s="280" t="s">
        <v>167</v>
      </c>
      <c r="C926" s="186">
        <v>1137.1961353168235</v>
      </c>
      <c r="D926" s="186">
        <v>164.18613531682365</v>
      </c>
      <c r="E926" s="186">
        <v>973.01</v>
      </c>
      <c r="F926" s="186">
        <f t="shared" si="48"/>
        <v>1137.1961353168235</v>
      </c>
      <c r="G926" s="197">
        <f t="shared" si="49"/>
        <v>1</v>
      </c>
      <c r="H926" s="190"/>
      <c r="K926" s="10">
        <v>189.86205794823533</v>
      </c>
      <c r="L926" s="10">
        <v>265.25407736858824</v>
      </c>
      <c r="M926" s="283">
        <f t="shared" si="50"/>
        <v>455.1161353168236</v>
      </c>
    </row>
    <row r="927" spans="1:13" ht="12.75" customHeight="1">
      <c r="A927" s="188">
        <v>9</v>
      </c>
      <c r="B927" s="280" t="s">
        <v>168</v>
      </c>
      <c r="C927" s="186">
        <v>820.1957027649884</v>
      </c>
      <c r="D927" s="186">
        <v>83.90570276498835</v>
      </c>
      <c r="E927" s="186">
        <v>736.2900000000001</v>
      </c>
      <c r="F927" s="186">
        <f t="shared" si="48"/>
        <v>820.1957027649885</v>
      </c>
      <c r="G927" s="197">
        <f t="shared" si="49"/>
        <v>1.0000000000000002</v>
      </c>
      <c r="H927" s="190"/>
      <c r="K927" s="10">
        <v>126.11599670000012</v>
      </c>
      <c r="L927" s="10">
        <v>177.83670606498822</v>
      </c>
      <c r="M927" s="283">
        <f t="shared" si="50"/>
        <v>303.9527027649883</v>
      </c>
    </row>
    <row r="928" spans="1:13" ht="12.75" customHeight="1">
      <c r="A928" s="188">
        <v>10</v>
      </c>
      <c r="B928" s="280" t="s">
        <v>169</v>
      </c>
      <c r="C928" s="186">
        <v>1209.916908444241</v>
      </c>
      <c r="D928" s="186">
        <v>112.88690844424116</v>
      </c>
      <c r="E928" s="186">
        <v>1097.03</v>
      </c>
      <c r="F928" s="186">
        <f t="shared" si="48"/>
        <v>1209.916908444241</v>
      </c>
      <c r="G928" s="197">
        <f t="shared" si="49"/>
        <v>1</v>
      </c>
      <c r="H928" s="190"/>
      <c r="K928" s="10">
        <v>178.63903800295284</v>
      </c>
      <c r="L928" s="10">
        <v>263.06987044128823</v>
      </c>
      <c r="M928" s="283">
        <f t="shared" si="50"/>
        <v>441.70890844424105</v>
      </c>
    </row>
    <row r="929" spans="1:13" ht="12.75" customHeight="1">
      <c r="A929" s="188">
        <v>11</v>
      </c>
      <c r="B929" s="280" t="s">
        <v>170</v>
      </c>
      <c r="C929" s="186">
        <v>885.3034326468056</v>
      </c>
      <c r="D929" s="186">
        <v>172.0334326468056</v>
      </c>
      <c r="E929" s="186">
        <v>713.27</v>
      </c>
      <c r="F929" s="186">
        <f t="shared" si="48"/>
        <v>885.3034326468056</v>
      </c>
      <c r="G929" s="197">
        <f t="shared" si="49"/>
        <v>1</v>
      </c>
      <c r="H929" s="190"/>
      <c r="K929" s="10">
        <v>120.39023691011742</v>
      </c>
      <c r="L929" s="10">
        <v>264.73519573668824</v>
      </c>
      <c r="M929" s="283">
        <f t="shared" si="50"/>
        <v>385.1254326468057</v>
      </c>
    </row>
    <row r="930" spans="1:13" ht="12.75" customHeight="1">
      <c r="A930" s="188">
        <v>12</v>
      </c>
      <c r="B930" s="280" t="s">
        <v>171</v>
      </c>
      <c r="C930" s="186">
        <v>1624.987281078693</v>
      </c>
      <c r="D930" s="186">
        <v>250.99728107869294</v>
      </c>
      <c r="E930" s="186">
        <v>1373.9900000000002</v>
      </c>
      <c r="F930" s="186">
        <f t="shared" si="48"/>
        <v>1624.9872810786933</v>
      </c>
      <c r="G930" s="197">
        <f t="shared" si="49"/>
        <v>1.0000000000000002</v>
      </c>
      <c r="H930" s="190"/>
      <c r="K930" s="10">
        <v>261.6181195071849</v>
      </c>
      <c r="L930" s="10">
        <v>400.4911615715082</v>
      </c>
      <c r="M930" s="283">
        <f t="shared" si="50"/>
        <v>662.1092810786931</v>
      </c>
    </row>
    <row r="931" spans="1:13" ht="12.75" customHeight="1">
      <c r="A931" s="188">
        <v>13</v>
      </c>
      <c r="B931" s="280" t="s">
        <v>172</v>
      </c>
      <c r="C931" s="186">
        <v>1114.288660908354</v>
      </c>
      <c r="D931" s="186">
        <v>156.7486609083538</v>
      </c>
      <c r="E931" s="186">
        <v>957.5399999999998</v>
      </c>
      <c r="F931" s="186">
        <f t="shared" si="48"/>
        <v>1114.2886609083537</v>
      </c>
      <c r="G931" s="197">
        <f t="shared" si="49"/>
        <v>0.9999999999999998</v>
      </c>
      <c r="H931" s="190"/>
      <c r="K931" s="10">
        <v>122.18908996423531</v>
      </c>
      <c r="L931" s="10">
        <v>322.0245709441184</v>
      </c>
      <c r="M931" s="283">
        <f t="shared" si="50"/>
        <v>444.21366090835375</v>
      </c>
    </row>
    <row r="932" spans="1:13" ht="12.75" customHeight="1">
      <c r="A932" s="188">
        <v>14</v>
      </c>
      <c r="B932" s="280" t="s">
        <v>173</v>
      </c>
      <c r="C932" s="186">
        <v>604.8551173705235</v>
      </c>
      <c r="D932" s="186">
        <v>84.68511737052361</v>
      </c>
      <c r="E932" s="186">
        <v>520.1699999999998</v>
      </c>
      <c r="F932" s="186">
        <f t="shared" si="48"/>
        <v>604.8551173705234</v>
      </c>
      <c r="G932" s="197">
        <f t="shared" si="49"/>
        <v>0.9999999999999998</v>
      </c>
      <c r="H932" s="190"/>
      <c r="K932" s="10">
        <v>94.41668522823534</v>
      </c>
      <c r="L932" s="10">
        <v>146.1654321422882</v>
      </c>
      <c r="M932" s="283">
        <f t="shared" si="50"/>
        <v>240.58211737052355</v>
      </c>
    </row>
    <row r="933" spans="1:13" ht="12.75" customHeight="1">
      <c r="A933" s="188">
        <v>15</v>
      </c>
      <c r="B933" s="280" t="s">
        <v>174</v>
      </c>
      <c r="C933" s="186">
        <v>321.3854626349236</v>
      </c>
      <c r="D933" s="186">
        <v>58.21546263492357</v>
      </c>
      <c r="E933" s="186">
        <v>263.17</v>
      </c>
      <c r="F933" s="186">
        <f t="shared" si="48"/>
        <v>321.38546263492356</v>
      </c>
      <c r="G933" s="197">
        <f t="shared" si="49"/>
        <v>0.9999999999999998</v>
      </c>
      <c r="H933" s="190"/>
      <c r="K933" s="10">
        <v>23.91481332823532</v>
      </c>
      <c r="L933" s="10">
        <v>112.95764930668827</v>
      </c>
      <c r="M933" s="283">
        <f t="shared" si="50"/>
        <v>136.87246263492358</v>
      </c>
    </row>
    <row r="934" spans="1:13" ht="12.75" customHeight="1">
      <c r="A934" s="188">
        <v>16</v>
      </c>
      <c r="B934" s="280" t="s">
        <v>175</v>
      </c>
      <c r="C934" s="186">
        <v>1319.4162329914234</v>
      </c>
      <c r="D934" s="186">
        <v>161.86623299142343</v>
      </c>
      <c r="E934" s="186">
        <v>1157.55</v>
      </c>
      <c r="F934" s="186">
        <f t="shared" si="48"/>
        <v>1319.4162329914234</v>
      </c>
      <c r="G934" s="197">
        <f t="shared" si="49"/>
        <v>1</v>
      </c>
      <c r="H934" s="190"/>
      <c r="K934" s="10">
        <v>162.23650452823523</v>
      </c>
      <c r="L934" s="10">
        <v>345.9917284631882</v>
      </c>
      <c r="M934" s="283">
        <f t="shared" si="50"/>
        <v>508.22823299142345</v>
      </c>
    </row>
    <row r="935" spans="1:13" ht="12.75" customHeight="1">
      <c r="A935" s="188">
        <v>17</v>
      </c>
      <c r="B935" s="280" t="s">
        <v>176</v>
      </c>
      <c r="C935" s="186">
        <v>867.0076742465235</v>
      </c>
      <c r="D935" s="186">
        <v>131.18767424652356</v>
      </c>
      <c r="E935" s="186">
        <v>735.8199999999999</v>
      </c>
      <c r="F935" s="186">
        <f aca="true" t="shared" si="51" ref="F935:F949">D935+E935</f>
        <v>867.0076742465235</v>
      </c>
      <c r="G935" s="197">
        <f aca="true" t="shared" si="52" ref="G935:G949">F935/C935</f>
        <v>1</v>
      </c>
      <c r="H935" s="190"/>
      <c r="K935" s="10">
        <v>114.73833340223527</v>
      </c>
      <c r="L935" s="10">
        <v>237.32134084428827</v>
      </c>
      <c r="M935" s="283">
        <f t="shared" si="50"/>
        <v>352.0596742465235</v>
      </c>
    </row>
    <row r="936" spans="1:13" s="217" customFormat="1" ht="12.75" customHeight="1">
      <c r="A936" s="188">
        <v>18</v>
      </c>
      <c r="B936" s="280" t="s">
        <v>177</v>
      </c>
      <c r="C936" s="186">
        <v>981.0630871594236</v>
      </c>
      <c r="D936" s="186">
        <v>122.89308715942363</v>
      </c>
      <c r="E936" s="186">
        <v>858.1700000000001</v>
      </c>
      <c r="F936" s="186">
        <f t="shared" si="51"/>
        <v>981.0630871594237</v>
      </c>
      <c r="G936" s="197">
        <f t="shared" si="52"/>
        <v>1.0000000000000002</v>
      </c>
      <c r="H936" s="190"/>
      <c r="K936" s="217">
        <v>152.33154502423528</v>
      </c>
      <c r="L936" s="217">
        <v>227.8445421351883</v>
      </c>
      <c r="M936" s="283">
        <f t="shared" si="50"/>
        <v>380.17608715942356</v>
      </c>
    </row>
    <row r="937" spans="1:13" ht="12.75" customHeight="1">
      <c r="A937" s="188">
        <v>19</v>
      </c>
      <c r="B937" s="280" t="s">
        <v>178</v>
      </c>
      <c r="C937" s="186">
        <v>613.0618730893235</v>
      </c>
      <c r="D937" s="186">
        <v>92.25187308932354</v>
      </c>
      <c r="E937" s="186">
        <v>520.81</v>
      </c>
      <c r="F937" s="186">
        <f t="shared" si="51"/>
        <v>613.0618730893235</v>
      </c>
      <c r="G937" s="197">
        <f t="shared" si="52"/>
        <v>1</v>
      </c>
      <c r="H937" s="190"/>
      <c r="K937" s="10">
        <v>78.90113743223529</v>
      </c>
      <c r="L937" s="10">
        <v>168.64173565708822</v>
      </c>
      <c r="M937" s="283">
        <f t="shared" si="50"/>
        <v>247.5428730893235</v>
      </c>
    </row>
    <row r="938" spans="1:13" ht="12.75" customHeight="1">
      <c r="A938" s="188">
        <v>20</v>
      </c>
      <c r="B938" s="280" t="s">
        <v>179</v>
      </c>
      <c r="C938" s="186">
        <v>798.0270120568237</v>
      </c>
      <c r="D938" s="186">
        <v>92.66701205682358</v>
      </c>
      <c r="E938" s="186">
        <v>705.3600000000001</v>
      </c>
      <c r="F938" s="186">
        <f t="shared" si="51"/>
        <v>798.0270120568237</v>
      </c>
      <c r="G938" s="197">
        <f t="shared" si="52"/>
        <v>1</v>
      </c>
      <c r="H938" s="190"/>
      <c r="K938" s="10">
        <v>148.5957302958354</v>
      </c>
      <c r="L938" s="10">
        <v>154.7552817609882</v>
      </c>
      <c r="M938" s="283">
        <f t="shared" si="50"/>
        <v>303.3510120568236</v>
      </c>
    </row>
    <row r="939" spans="1:13" ht="12.75" customHeight="1">
      <c r="A939" s="188">
        <v>21</v>
      </c>
      <c r="B939" s="280" t="s">
        <v>180</v>
      </c>
      <c r="C939" s="186">
        <v>585.3985629689236</v>
      </c>
      <c r="D939" s="186">
        <v>63.36856296892351</v>
      </c>
      <c r="E939" s="186">
        <v>522.0300000000001</v>
      </c>
      <c r="F939" s="186">
        <f t="shared" si="51"/>
        <v>585.3985629689236</v>
      </c>
      <c r="G939" s="197">
        <f t="shared" si="52"/>
        <v>1</v>
      </c>
      <c r="H939" s="190"/>
      <c r="K939" s="10">
        <v>60.82126983823536</v>
      </c>
      <c r="L939" s="10">
        <v>160.3182931306882</v>
      </c>
      <c r="M939" s="283">
        <f t="shared" si="50"/>
        <v>221.13956296892357</v>
      </c>
    </row>
    <row r="940" spans="1:13" ht="12.75" customHeight="1">
      <c r="A940" s="188">
        <v>22</v>
      </c>
      <c r="B940" s="280" t="s">
        <v>181</v>
      </c>
      <c r="C940" s="186">
        <v>738.2912049971734</v>
      </c>
      <c r="D940" s="186">
        <v>103.12120499717344</v>
      </c>
      <c r="E940" s="186">
        <v>635.17</v>
      </c>
      <c r="F940" s="186">
        <f t="shared" si="51"/>
        <v>738.2912049971734</v>
      </c>
      <c r="G940" s="197">
        <f t="shared" si="52"/>
        <v>1</v>
      </c>
      <c r="H940" s="190"/>
      <c r="K940" s="10">
        <v>92.47059107318529</v>
      </c>
      <c r="L940" s="10">
        <v>201.22261392398815</v>
      </c>
      <c r="M940" s="283">
        <f t="shared" si="50"/>
        <v>293.69320499717344</v>
      </c>
    </row>
    <row r="941" spans="1:13" ht="12.75" customHeight="1">
      <c r="A941" s="188">
        <v>23</v>
      </c>
      <c r="B941" s="280" t="s">
        <v>182</v>
      </c>
      <c r="C941" s="186">
        <v>1120.6289055746633</v>
      </c>
      <c r="D941" s="186">
        <v>92.03890557466332</v>
      </c>
      <c r="E941" s="186">
        <v>1028.59</v>
      </c>
      <c r="F941" s="186">
        <f t="shared" si="51"/>
        <v>1120.6289055746633</v>
      </c>
      <c r="G941" s="197">
        <f t="shared" si="52"/>
        <v>1</v>
      </c>
      <c r="H941" s="190"/>
      <c r="K941" s="10">
        <v>197.97922714823517</v>
      </c>
      <c r="L941" s="10">
        <v>202.85367842642813</v>
      </c>
      <c r="M941" s="283">
        <f t="shared" si="50"/>
        <v>400.8329055746633</v>
      </c>
    </row>
    <row r="942" spans="1:13" ht="12.75" customHeight="1">
      <c r="A942" s="188">
        <v>24</v>
      </c>
      <c r="B942" s="280" t="s">
        <v>183</v>
      </c>
      <c r="C942" s="186">
        <v>692.8214554475312</v>
      </c>
      <c r="D942" s="186">
        <v>65.99145544753125</v>
      </c>
      <c r="E942" s="186">
        <v>626.83</v>
      </c>
      <c r="F942" s="186">
        <f t="shared" si="51"/>
        <v>692.8214554475313</v>
      </c>
      <c r="G942" s="197">
        <f t="shared" si="52"/>
        <v>1.0000000000000002</v>
      </c>
      <c r="H942" s="190"/>
      <c r="K942" s="10">
        <v>105.40200082023529</v>
      </c>
      <c r="L942" s="10">
        <v>147.763454627296</v>
      </c>
      <c r="M942" s="283">
        <f t="shared" si="50"/>
        <v>253.1654554475313</v>
      </c>
    </row>
    <row r="943" spans="1:13" ht="12.75" customHeight="1">
      <c r="A943" s="188">
        <v>25</v>
      </c>
      <c r="B943" s="280" t="s">
        <v>184</v>
      </c>
      <c r="C943" s="186">
        <v>1210.3988044595735</v>
      </c>
      <c r="D943" s="186">
        <v>117.30880445957348</v>
      </c>
      <c r="E943" s="186">
        <v>1093.0900000000001</v>
      </c>
      <c r="F943" s="186">
        <f t="shared" si="51"/>
        <v>1210.3988044595735</v>
      </c>
      <c r="G943" s="197">
        <f t="shared" si="52"/>
        <v>1</v>
      </c>
      <c r="H943" s="190"/>
      <c r="K943" s="10">
        <v>91.98325076438533</v>
      </c>
      <c r="L943" s="10">
        <v>354.33055369518814</v>
      </c>
      <c r="M943" s="283">
        <f t="shared" si="50"/>
        <v>446.3138044595735</v>
      </c>
    </row>
    <row r="944" spans="1:13" ht="12.75" customHeight="1">
      <c r="A944" s="188">
        <v>26</v>
      </c>
      <c r="B944" s="280" t="s">
        <v>185</v>
      </c>
      <c r="C944" s="186">
        <v>1659.5832028530338</v>
      </c>
      <c r="D944" s="186">
        <v>184.57320285303382</v>
      </c>
      <c r="E944" s="186">
        <v>1475.0099999999998</v>
      </c>
      <c r="F944" s="186">
        <f t="shared" si="51"/>
        <v>1659.5832028530335</v>
      </c>
      <c r="G944" s="197">
        <f t="shared" si="52"/>
        <v>0.9999999999999999</v>
      </c>
      <c r="H944" s="190"/>
      <c r="K944" s="10">
        <v>128.5165552990354</v>
      </c>
      <c r="L944" s="10">
        <v>497.4886475539985</v>
      </c>
      <c r="M944" s="283">
        <f t="shared" si="50"/>
        <v>626.0052028530339</v>
      </c>
    </row>
    <row r="945" spans="1:13" ht="12.75" customHeight="1">
      <c r="A945" s="188">
        <v>27</v>
      </c>
      <c r="B945" s="280" t="s">
        <v>186</v>
      </c>
      <c r="C945" s="186">
        <v>1340.7429114975237</v>
      </c>
      <c r="D945" s="186">
        <v>108.35291149752356</v>
      </c>
      <c r="E945" s="186">
        <v>1232.39</v>
      </c>
      <c r="F945" s="186">
        <f t="shared" si="51"/>
        <v>1340.7429114975237</v>
      </c>
      <c r="G945" s="197">
        <f t="shared" si="52"/>
        <v>1</v>
      </c>
      <c r="H945" s="190"/>
      <c r="K945" s="10">
        <v>143.35300736823532</v>
      </c>
      <c r="L945" s="10">
        <v>335.87890412928834</v>
      </c>
      <c r="M945" s="283">
        <f t="shared" si="50"/>
        <v>479.2319114975237</v>
      </c>
    </row>
    <row r="946" spans="1:13" ht="12.75" customHeight="1">
      <c r="A946" s="188">
        <v>28</v>
      </c>
      <c r="B946" s="280" t="s">
        <v>187</v>
      </c>
      <c r="C946" s="186">
        <v>1699.2470666872232</v>
      </c>
      <c r="D946" s="186">
        <v>130.4970666872232</v>
      </c>
      <c r="E946" s="186">
        <v>1568.75</v>
      </c>
      <c r="F946" s="186">
        <f t="shared" si="51"/>
        <v>1699.2470666872232</v>
      </c>
      <c r="G946" s="197">
        <f t="shared" si="52"/>
        <v>1</v>
      </c>
      <c r="H946" s="190"/>
      <c r="K946" s="10">
        <v>368.626442924235</v>
      </c>
      <c r="L946" s="10">
        <v>232.06162376298826</v>
      </c>
      <c r="M946" s="283">
        <f t="shared" si="50"/>
        <v>600.6880666872232</v>
      </c>
    </row>
    <row r="947" spans="1:13" ht="12.75" customHeight="1">
      <c r="A947" s="188">
        <v>29</v>
      </c>
      <c r="B947" s="280" t="s">
        <v>188</v>
      </c>
      <c r="C947" s="186">
        <v>1172.1505425846885</v>
      </c>
      <c r="D947" s="186">
        <v>39.99054258468834</v>
      </c>
      <c r="E947" s="186">
        <v>1132.16</v>
      </c>
      <c r="F947" s="186">
        <f t="shared" si="51"/>
        <v>1172.1505425846885</v>
      </c>
      <c r="G947" s="197">
        <f t="shared" si="52"/>
        <v>1</v>
      </c>
      <c r="H947" s="190"/>
      <c r="K947" s="10">
        <v>152.98123895600014</v>
      </c>
      <c r="L947" s="10">
        <v>226.44730362868827</v>
      </c>
      <c r="M947" s="283">
        <f t="shared" si="50"/>
        <v>379.42854258468844</v>
      </c>
    </row>
    <row r="948" spans="1:13" ht="12.75" customHeight="1">
      <c r="A948" s="188">
        <v>30</v>
      </c>
      <c r="B948" s="280" t="s">
        <v>189</v>
      </c>
      <c r="C948" s="186">
        <v>1467.1988833699882</v>
      </c>
      <c r="D948" s="186">
        <v>89.18888336998809</v>
      </c>
      <c r="E948" s="186">
        <v>1378.01</v>
      </c>
      <c r="F948" s="186">
        <f t="shared" si="51"/>
        <v>1467.1988833699882</v>
      </c>
      <c r="G948" s="197">
        <f t="shared" si="52"/>
        <v>1</v>
      </c>
      <c r="H948" s="190"/>
      <c r="K948" s="10">
        <v>174.736</v>
      </c>
      <c r="L948" s="10">
        <v>326.80588336998807</v>
      </c>
      <c r="M948" s="283">
        <f t="shared" si="50"/>
        <v>501.54188336998806</v>
      </c>
    </row>
    <row r="949" spans="1:13" ht="12.75" customHeight="1">
      <c r="A949" s="188">
        <v>31</v>
      </c>
      <c r="B949" s="280" t="s">
        <v>190</v>
      </c>
      <c r="C949" s="186">
        <v>1488.9518029760234</v>
      </c>
      <c r="D949" s="186">
        <v>128.1218029760235</v>
      </c>
      <c r="E949" s="186">
        <v>1360.83</v>
      </c>
      <c r="F949" s="186">
        <f t="shared" si="51"/>
        <v>1488.9518029760234</v>
      </c>
      <c r="G949" s="197">
        <f t="shared" si="52"/>
        <v>1</v>
      </c>
      <c r="H949" s="190"/>
      <c r="K949" s="10">
        <v>193.48034795223498</v>
      </c>
      <c r="L949" s="10">
        <v>343.38045502378856</v>
      </c>
      <c r="M949" s="283">
        <f t="shared" si="50"/>
        <v>536.8608029760235</v>
      </c>
    </row>
    <row r="950" spans="1:13" ht="12.75" customHeight="1">
      <c r="A950" s="188">
        <v>32</v>
      </c>
      <c r="B950" s="280" t="s">
        <v>191</v>
      </c>
      <c r="C950" s="186">
        <v>928.5889624519235</v>
      </c>
      <c r="D950" s="186">
        <v>80.59896245192354</v>
      </c>
      <c r="E950" s="186">
        <v>847.99</v>
      </c>
      <c r="F950" s="186">
        <f t="shared" si="48"/>
        <v>928.5889624519235</v>
      </c>
      <c r="G950" s="197">
        <f t="shared" si="49"/>
        <v>1</v>
      </c>
      <c r="H950" s="190"/>
      <c r="K950" s="10">
        <v>104.04837288423528</v>
      </c>
      <c r="L950" s="10">
        <v>230.9545895676883</v>
      </c>
      <c r="M950" s="283">
        <f t="shared" si="50"/>
        <v>335.00296245192357</v>
      </c>
    </row>
    <row r="951" spans="1:13" ht="12.75" customHeight="1">
      <c r="A951" s="188">
        <v>33</v>
      </c>
      <c r="B951" s="280" t="s">
        <v>192</v>
      </c>
      <c r="C951" s="186">
        <v>1361.3325295160232</v>
      </c>
      <c r="D951" s="186">
        <v>90.83252951602321</v>
      </c>
      <c r="E951" s="186">
        <v>1270.5</v>
      </c>
      <c r="F951" s="186">
        <f t="shared" si="48"/>
        <v>1361.3325295160232</v>
      </c>
      <c r="G951" s="197">
        <f t="shared" si="49"/>
        <v>1</v>
      </c>
      <c r="H951" s="190"/>
      <c r="K951" s="10">
        <v>180.56870374023526</v>
      </c>
      <c r="L951" s="10">
        <v>291.30882577578797</v>
      </c>
      <c r="M951" s="283">
        <f t="shared" si="50"/>
        <v>471.87752951602323</v>
      </c>
    </row>
    <row r="952" spans="1:13" ht="12.75" customHeight="1">
      <c r="A952" s="188">
        <v>34</v>
      </c>
      <c r="B952" s="280" t="s">
        <v>193</v>
      </c>
      <c r="C952" s="186">
        <v>953.7893770649883</v>
      </c>
      <c r="D952" s="186">
        <v>233.3493770649883</v>
      </c>
      <c r="E952" s="186">
        <v>720.44</v>
      </c>
      <c r="F952" s="186">
        <f t="shared" si="48"/>
        <v>953.7893770649883</v>
      </c>
      <c r="G952" s="197">
        <f t="shared" si="49"/>
        <v>1</v>
      </c>
      <c r="H952" s="190"/>
      <c r="K952" s="10">
        <v>247.126</v>
      </c>
      <c r="L952" s="10">
        <v>203.00637706498833</v>
      </c>
      <c r="M952" s="283">
        <f t="shared" si="50"/>
        <v>450.1323770649883</v>
      </c>
    </row>
    <row r="953" spans="1:13" ht="15" customHeight="1">
      <c r="A953" s="34"/>
      <c r="B953" s="1" t="s">
        <v>26</v>
      </c>
      <c r="C953" s="160">
        <v>34893.91123002883</v>
      </c>
      <c r="D953" s="160">
        <v>3770.3012300288356</v>
      </c>
      <c r="E953" s="160">
        <v>31123.61</v>
      </c>
      <c r="F953" s="160">
        <f>D953+E953</f>
        <v>34893.91123002884</v>
      </c>
      <c r="G953" s="39">
        <f>F953/C953</f>
        <v>1.0000000000000002</v>
      </c>
      <c r="K953" s="10">
        <v>4820.56987744253</v>
      </c>
      <c r="L953" s="10">
        <v>8283.265352586308</v>
      </c>
      <c r="M953" s="283">
        <f t="shared" si="50"/>
        <v>13103.835230028839</v>
      </c>
    </row>
    <row r="954" spans="1:7" ht="13.5" customHeight="1">
      <c r="A954" s="72"/>
      <c r="B954" s="73"/>
      <c r="C954" s="74"/>
      <c r="D954" s="74"/>
      <c r="E954" s="75"/>
      <c r="F954" s="76"/>
      <c r="G954" s="77"/>
    </row>
    <row r="955" spans="1:7" ht="13.5" customHeight="1">
      <c r="A955" s="47" t="s">
        <v>74</v>
      </c>
      <c r="B955" s="101"/>
      <c r="C955" s="101"/>
      <c r="D955" s="101"/>
      <c r="E955" s="102"/>
      <c r="F955" s="102"/>
      <c r="G955" s="102"/>
    </row>
    <row r="956" spans="1:7" ht="13.5" customHeight="1">
      <c r="A956" s="47" t="s">
        <v>208</v>
      </c>
      <c r="B956" s="101"/>
      <c r="C956" s="101"/>
      <c r="D956" s="101"/>
      <c r="E956" s="102"/>
      <c r="F956" s="102"/>
      <c r="G956" s="102"/>
    </row>
    <row r="957" spans="1:7" ht="42.75">
      <c r="A957" s="16" t="s">
        <v>36</v>
      </c>
      <c r="B957" s="16" t="s">
        <v>37</v>
      </c>
      <c r="C957" s="16" t="s">
        <v>144</v>
      </c>
      <c r="D957" s="16" t="s">
        <v>75</v>
      </c>
      <c r="E957" s="16" t="s">
        <v>76</v>
      </c>
      <c r="F957" s="16" t="s">
        <v>77</v>
      </c>
      <c r="G957" s="104"/>
    </row>
    <row r="958" spans="1:7" ht="15">
      <c r="A958" s="103">
        <v>1</v>
      </c>
      <c r="B958" s="103">
        <v>2</v>
      </c>
      <c r="C958" s="103">
        <v>3</v>
      </c>
      <c r="D958" s="103">
        <v>4</v>
      </c>
      <c r="E958" s="103">
        <v>5</v>
      </c>
      <c r="F958" s="103">
        <v>6</v>
      </c>
      <c r="G958" s="104"/>
    </row>
    <row r="959" spans="1:7" ht="12.75" customHeight="1">
      <c r="A959" s="188">
        <v>1</v>
      </c>
      <c r="B959" s="280" t="s">
        <v>160</v>
      </c>
      <c r="C959" s="186">
        <v>493.26257933458817</v>
      </c>
      <c r="D959" s="186">
        <v>493.26257933458817</v>
      </c>
      <c r="E959" s="186">
        <v>324.695</v>
      </c>
      <c r="F959" s="211">
        <f>E959/C959</f>
        <v>0.6582599483585678</v>
      </c>
      <c r="G959" s="31"/>
    </row>
    <row r="960" spans="1:7" ht="12.75" customHeight="1">
      <c r="A960" s="188">
        <v>2</v>
      </c>
      <c r="B960" s="280" t="s">
        <v>161</v>
      </c>
      <c r="C960" s="186">
        <v>724.4352527665884</v>
      </c>
      <c r="D960" s="186">
        <v>724.4352527665883</v>
      </c>
      <c r="E960" s="186">
        <v>476.31499999999994</v>
      </c>
      <c r="F960" s="211">
        <f aca="true" t="shared" si="53" ref="F960:F993">E960/C960</f>
        <v>0.657498372947717</v>
      </c>
      <c r="G960" s="31"/>
    </row>
    <row r="961" spans="1:7" ht="12.75" customHeight="1">
      <c r="A961" s="188">
        <v>3</v>
      </c>
      <c r="B961" s="280" t="s">
        <v>162</v>
      </c>
      <c r="C961" s="186">
        <v>1313.2841314368238</v>
      </c>
      <c r="D961" s="186">
        <v>1313.2841314368238</v>
      </c>
      <c r="E961" s="186">
        <v>837.7180000000001</v>
      </c>
      <c r="F961" s="211">
        <f t="shared" si="53"/>
        <v>0.6378802423230977</v>
      </c>
      <c r="G961" s="31"/>
    </row>
    <row r="962" spans="1:7" ht="12.75" customHeight="1">
      <c r="A962" s="188">
        <v>4</v>
      </c>
      <c r="B962" s="280" t="s">
        <v>163</v>
      </c>
      <c r="C962" s="186">
        <v>1061.5165964304151</v>
      </c>
      <c r="D962" s="186">
        <v>1061.5165964304151</v>
      </c>
      <c r="E962" s="186">
        <v>647.29</v>
      </c>
      <c r="F962" s="211">
        <f t="shared" si="53"/>
        <v>0.6097785019816516</v>
      </c>
      <c r="G962" s="31"/>
    </row>
    <row r="963" spans="1:7" ht="12.75" customHeight="1">
      <c r="A963" s="188">
        <v>5</v>
      </c>
      <c r="B963" s="280" t="s">
        <v>164</v>
      </c>
      <c r="C963" s="186">
        <v>1244.3166984274235</v>
      </c>
      <c r="D963" s="186">
        <v>1244.3166984274235</v>
      </c>
      <c r="E963" s="186">
        <v>805.483</v>
      </c>
      <c r="F963" s="211">
        <f t="shared" si="53"/>
        <v>0.6473295753548717</v>
      </c>
      <c r="G963" s="31"/>
    </row>
    <row r="964" spans="1:7" ht="12.75" customHeight="1">
      <c r="A964" s="188">
        <v>6</v>
      </c>
      <c r="B964" s="280" t="s">
        <v>165</v>
      </c>
      <c r="C964" s="186">
        <v>627.0588128938234</v>
      </c>
      <c r="D964" s="186">
        <v>627.0588128938234</v>
      </c>
      <c r="E964" s="186">
        <v>389.50800000000004</v>
      </c>
      <c r="F964" s="211">
        <f t="shared" si="53"/>
        <v>0.62116661466323</v>
      </c>
      <c r="G964" s="31"/>
    </row>
    <row r="965" spans="1:7" ht="12.75" customHeight="1">
      <c r="A965" s="188">
        <v>7</v>
      </c>
      <c r="B965" s="280" t="s">
        <v>166</v>
      </c>
      <c r="C965" s="186">
        <v>714.2083655810235</v>
      </c>
      <c r="D965" s="186">
        <v>714.2083655810235</v>
      </c>
      <c r="E965" s="186">
        <v>450.191</v>
      </c>
      <c r="F965" s="211">
        <f t="shared" si="53"/>
        <v>0.6303356579053231</v>
      </c>
      <c r="G965" s="31"/>
    </row>
    <row r="966" spans="1:7" ht="12.75" customHeight="1">
      <c r="A966" s="188">
        <v>8</v>
      </c>
      <c r="B966" s="280" t="s">
        <v>167</v>
      </c>
      <c r="C966" s="186">
        <v>1137.1961353168235</v>
      </c>
      <c r="D966" s="186">
        <v>1137.1961353168235</v>
      </c>
      <c r="E966" s="186">
        <v>682.08</v>
      </c>
      <c r="F966" s="211">
        <f t="shared" si="53"/>
        <v>0.5997909936705617</v>
      </c>
      <c r="G966" s="31"/>
    </row>
    <row r="967" spans="1:7" ht="12.75" customHeight="1">
      <c r="A967" s="188">
        <v>9</v>
      </c>
      <c r="B967" s="280" t="s">
        <v>168</v>
      </c>
      <c r="C967" s="186">
        <v>820.1957027649884</v>
      </c>
      <c r="D967" s="186">
        <v>820.1957027649885</v>
      </c>
      <c r="E967" s="186">
        <v>516.243</v>
      </c>
      <c r="F967" s="211">
        <f t="shared" si="53"/>
        <v>0.6294144169003526</v>
      </c>
      <c r="G967" s="31"/>
    </row>
    <row r="968" spans="1:7" ht="12.75" customHeight="1">
      <c r="A968" s="188">
        <v>10</v>
      </c>
      <c r="B968" s="280" t="s">
        <v>169</v>
      </c>
      <c r="C968" s="186">
        <v>1209.916908444241</v>
      </c>
      <c r="D968" s="186">
        <v>1209.916908444241</v>
      </c>
      <c r="E968" s="186">
        <v>768.2080000000001</v>
      </c>
      <c r="F968" s="211">
        <f t="shared" si="53"/>
        <v>0.6349262454624196</v>
      </c>
      <c r="G968" s="31"/>
    </row>
    <row r="969" spans="1:7" ht="12.75" customHeight="1">
      <c r="A969" s="188">
        <v>11</v>
      </c>
      <c r="B969" s="280" t="s">
        <v>170</v>
      </c>
      <c r="C969" s="186">
        <v>885.3034326468056</v>
      </c>
      <c r="D969" s="186">
        <v>885.3034326468056</v>
      </c>
      <c r="E969" s="186">
        <v>500.178</v>
      </c>
      <c r="F969" s="211">
        <f t="shared" si="53"/>
        <v>0.5649791716096818</v>
      </c>
      <c r="G969" s="31"/>
    </row>
    <row r="970" spans="1:7" ht="12.75" customHeight="1">
      <c r="A970" s="188">
        <v>12</v>
      </c>
      <c r="B970" s="280" t="s">
        <v>171</v>
      </c>
      <c r="C970" s="186">
        <v>1624.987281078693</v>
      </c>
      <c r="D970" s="186">
        <v>1624.9872810786933</v>
      </c>
      <c r="E970" s="186">
        <v>962.878</v>
      </c>
      <c r="F970" s="211">
        <f t="shared" si="53"/>
        <v>0.5925449455584821</v>
      </c>
      <c r="G970" s="31"/>
    </row>
    <row r="971" spans="1:7" ht="12.75" customHeight="1">
      <c r="A971" s="188">
        <v>13</v>
      </c>
      <c r="B971" s="280" t="s">
        <v>172</v>
      </c>
      <c r="C971" s="186">
        <v>1114.288660908354</v>
      </c>
      <c r="D971" s="186">
        <v>1114.2886609083537</v>
      </c>
      <c r="E971" s="186">
        <v>670.075</v>
      </c>
      <c r="F971" s="211">
        <f t="shared" si="53"/>
        <v>0.6013477687673529</v>
      </c>
      <c r="G971" s="31"/>
    </row>
    <row r="972" spans="1:7" ht="12.75" customHeight="1">
      <c r="A972" s="188">
        <v>14</v>
      </c>
      <c r="B972" s="280" t="s">
        <v>173</v>
      </c>
      <c r="C972" s="186">
        <v>604.8551173705235</v>
      </c>
      <c r="D972" s="186">
        <v>604.8551173705234</v>
      </c>
      <c r="E972" s="186">
        <v>364.273</v>
      </c>
      <c r="F972" s="211">
        <f t="shared" si="53"/>
        <v>0.6022483559097556</v>
      </c>
      <c r="G972" s="31"/>
    </row>
    <row r="973" spans="1:7" ht="12.75" customHeight="1">
      <c r="A973" s="188">
        <v>15</v>
      </c>
      <c r="B973" s="280" t="s">
        <v>174</v>
      </c>
      <c r="C973" s="186">
        <v>321.3854626349236</v>
      </c>
      <c r="D973" s="186">
        <v>321.38546263492356</v>
      </c>
      <c r="E973" s="186">
        <v>184.513</v>
      </c>
      <c r="F973" s="211">
        <f t="shared" si="53"/>
        <v>0.5741174429211714</v>
      </c>
      <c r="G973" s="31"/>
    </row>
    <row r="974" spans="1:7" ht="12.75" customHeight="1">
      <c r="A974" s="188">
        <v>16</v>
      </c>
      <c r="B974" s="280" t="s">
        <v>175</v>
      </c>
      <c r="C974" s="186">
        <v>1319.4162329914234</v>
      </c>
      <c r="D974" s="186">
        <v>1319.4162329914234</v>
      </c>
      <c r="E974" s="186">
        <v>811.188</v>
      </c>
      <c r="F974" s="211">
        <f t="shared" si="53"/>
        <v>0.6148082611965809</v>
      </c>
      <c r="G974" s="31"/>
    </row>
    <row r="975" spans="1:7" ht="12.75" customHeight="1">
      <c r="A975" s="188">
        <v>17</v>
      </c>
      <c r="B975" s="280" t="s">
        <v>176</v>
      </c>
      <c r="C975" s="186">
        <v>867.0076742465235</v>
      </c>
      <c r="D975" s="186">
        <v>867.0076742465235</v>
      </c>
      <c r="E975" s="186">
        <v>514.9480000000001</v>
      </c>
      <c r="F975" s="211">
        <f t="shared" si="53"/>
        <v>0.5939370726418515</v>
      </c>
      <c r="G975" s="31"/>
    </row>
    <row r="976" spans="1:7" ht="12.75" customHeight="1">
      <c r="A976" s="188">
        <v>18</v>
      </c>
      <c r="B976" s="280" t="s">
        <v>177</v>
      </c>
      <c r="C976" s="186">
        <v>981.0630871594236</v>
      </c>
      <c r="D976" s="186">
        <v>981.0630871594237</v>
      </c>
      <c r="E976" s="186">
        <v>600.887</v>
      </c>
      <c r="F976" s="211">
        <f t="shared" si="53"/>
        <v>0.6124855861612448</v>
      </c>
      <c r="G976" s="31"/>
    </row>
    <row r="977" spans="1:7" ht="12.75" customHeight="1">
      <c r="A977" s="188">
        <v>19</v>
      </c>
      <c r="B977" s="280" t="s">
        <v>178</v>
      </c>
      <c r="C977" s="186">
        <v>613.0618730893235</v>
      </c>
      <c r="D977" s="186">
        <v>613.0618730893235</v>
      </c>
      <c r="E977" s="186">
        <v>365.519</v>
      </c>
      <c r="F977" s="211">
        <f t="shared" si="53"/>
        <v>0.5962187766759778</v>
      </c>
      <c r="G977" s="31"/>
    </row>
    <row r="978" spans="1:7" ht="12.75" customHeight="1">
      <c r="A978" s="188">
        <v>20</v>
      </c>
      <c r="B978" s="280" t="s">
        <v>179</v>
      </c>
      <c r="C978" s="186">
        <v>798.0270120568237</v>
      </c>
      <c r="D978" s="186">
        <v>798.0270120568237</v>
      </c>
      <c r="E978" s="186">
        <v>494.676</v>
      </c>
      <c r="F978" s="211">
        <f t="shared" si="53"/>
        <v>0.6198737543044176</v>
      </c>
      <c r="G978" s="31"/>
    </row>
    <row r="979" spans="1:7" ht="12.75" customHeight="1">
      <c r="A979" s="188">
        <v>21</v>
      </c>
      <c r="B979" s="280" t="s">
        <v>180</v>
      </c>
      <c r="C979" s="186">
        <v>585.3985629689236</v>
      </c>
      <c r="D979" s="186">
        <v>585.3985629689236</v>
      </c>
      <c r="E979" s="186">
        <v>364.259</v>
      </c>
      <c r="F979" s="211">
        <f t="shared" si="53"/>
        <v>0.6222410218306892</v>
      </c>
      <c r="G979" s="31"/>
    </row>
    <row r="980" spans="1:7" ht="12.75" customHeight="1">
      <c r="A980" s="188">
        <v>22</v>
      </c>
      <c r="B980" s="280" t="s">
        <v>181</v>
      </c>
      <c r="C980" s="186">
        <v>738.2912049971734</v>
      </c>
      <c r="D980" s="186">
        <v>738.2912049971734</v>
      </c>
      <c r="E980" s="186">
        <v>444.598</v>
      </c>
      <c r="F980" s="211">
        <f t="shared" si="53"/>
        <v>0.6021986947571754</v>
      </c>
      <c r="G980" s="31"/>
    </row>
    <row r="981" spans="1:7" ht="12.75" customHeight="1">
      <c r="A981" s="188">
        <v>23</v>
      </c>
      <c r="B981" s="280" t="s">
        <v>182</v>
      </c>
      <c r="C981" s="186">
        <v>1120.6289055746633</v>
      </c>
      <c r="D981" s="186">
        <v>1120.6289055746633</v>
      </c>
      <c r="E981" s="186">
        <v>719.796</v>
      </c>
      <c r="F981" s="211">
        <f t="shared" si="53"/>
        <v>0.6423143258391015</v>
      </c>
      <c r="G981" s="31"/>
    </row>
    <row r="982" spans="1:7" ht="12.75" customHeight="1">
      <c r="A982" s="188">
        <v>24</v>
      </c>
      <c r="B982" s="280" t="s">
        <v>183</v>
      </c>
      <c r="C982" s="186">
        <v>692.8214554475312</v>
      </c>
      <c r="D982" s="186">
        <v>692.8214554475313</v>
      </c>
      <c r="E982" s="186">
        <v>439.65599999999995</v>
      </c>
      <c r="F982" s="211">
        <f t="shared" si="53"/>
        <v>0.6345877376386996</v>
      </c>
      <c r="G982" s="31"/>
    </row>
    <row r="983" spans="1:7" ht="12.75" customHeight="1">
      <c r="A983" s="188">
        <v>25</v>
      </c>
      <c r="B983" s="280" t="s">
        <v>184</v>
      </c>
      <c r="C983" s="186">
        <v>1210.3988044595735</v>
      </c>
      <c r="D983" s="186">
        <v>1210.3988044595735</v>
      </c>
      <c r="E983" s="186">
        <v>764.085</v>
      </c>
      <c r="F983" s="211">
        <f t="shared" si="53"/>
        <v>0.6312671469806628</v>
      </c>
      <c r="G983" s="31"/>
    </row>
    <row r="984" spans="1:7" ht="12.75" customHeight="1">
      <c r="A984" s="188">
        <v>26</v>
      </c>
      <c r="B984" s="280" t="s">
        <v>185</v>
      </c>
      <c r="C984" s="186">
        <v>1659.5832028530338</v>
      </c>
      <c r="D984" s="186">
        <v>1659.5832028530335</v>
      </c>
      <c r="E984" s="186">
        <v>1033.578</v>
      </c>
      <c r="F984" s="211">
        <f t="shared" si="53"/>
        <v>0.6227937220762108</v>
      </c>
      <c r="G984" s="31"/>
    </row>
    <row r="985" spans="1:7" ht="12.75" customHeight="1">
      <c r="A985" s="188">
        <v>27</v>
      </c>
      <c r="B985" s="280" t="s">
        <v>186</v>
      </c>
      <c r="C985" s="186">
        <v>1340.7429114975237</v>
      </c>
      <c r="D985" s="186">
        <v>1340.7429114975237</v>
      </c>
      <c r="E985" s="186">
        <v>861.511</v>
      </c>
      <c r="F985" s="211">
        <f t="shared" si="53"/>
        <v>0.6425624126833888</v>
      </c>
      <c r="G985" s="31"/>
    </row>
    <row r="986" spans="1:7" ht="12.75" customHeight="1">
      <c r="A986" s="188">
        <v>28</v>
      </c>
      <c r="B986" s="280" t="s">
        <v>187</v>
      </c>
      <c r="C986" s="186">
        <v>1699.2470666872232</v>
      </c>
      <c r="D986" s="186">
        <v>1699.2470666872232</v>
      </c>
      <c r="E986" s="186">
        <v>1098.559</v>
      </c>
      <c r="F986" s="211">
        <f t="shared" si="53"/>
        <v>0.6464975114782466</v>
      </c>
      <c r="G986" s="31" t="s">
        <v>11</v>
      </c>
    </row>
    <row r="987" spans="1:7" ht="12.75" customHeight="1">
      <c r="A987" s="188">
        <v>29</v>
      </c>
      <c r="B987" s="280" t="s">
        <v>188</v>
      </c>
      <c r="C987" s="186">
        <v>1172.1505425846885</v>
      </c>
      <c r="D987" s="186">
        <v>1172.1505425846885</v>
      </c>
      <c r="E987" s="186">
        <v>792.722</v>
      </c>
      <c r="F987" s="211">
        <f t="shared" si="53"/>
        <v>0.6762970891537384</v>
      </c>
      <c r="G987" s="31"/>
    </row>
    <row r="988" spans="1:7" ht="12.75" customHeight="1">
      <c r="A988" s="188">
        <v>30</v>
      </c>
      <c r="B988" s="280" t="s">
        <v>189</v>
      </c>
      <c r="C988" s="186">
        <v>1467.1988833699882</v>
      </c>
      <c r="D988" s="186">
        <v>1467.1988833699882</v>
      </c>
      <c r="E988" s="186">
        <v>965.657</v>
      </c>
      <c r="F988" s="211">
        <f t="shared" si="53"/>
        <v>0.6581636688422201</v>
      </c>
      <c r="G988" s="31"/>
    </row>
    <row r="989" spans="1:7" ht="12.75" customHeight="1">
      <c r="A989" s="188">
        <v>31</v>
      </c>
      <c r="B989" s="280" t="s">
        <v>190</v>
      </c>
      <c r="C989" s="186">
        <v>1488.9518029760234</v>
      </c>
      <c r="D989" s="186">
        <v>1488.9518029760234</v>
      </c>
      <c r="E989" s="186">
        <v>952.091</v>
      </c>
      <c r="F989" s="211">
        <f t="shared" si="53"/>
        <v>0.6394370845967078</v>
      </c>
      <c r="G989" s="31"/>
    </row>
    <row r="990" spans="1:8" ht="12.75" customHeight="1">
      <c r="A990" s="188">
        <v>32</v>
      </c>
      <c r="B990" s="280" t="s">
        <v>191</v>
      </c>
      <c r="C990" s="186">
        <v>928.5889624519235</v>
      </c>
      <c r="D990" s="186">
        <v>928.5889624519235</v>
      </c>
      <c r="E990" s="186">
        <v>593.586</v>
      </c>
      <c r="F990" s="211">
        <f t="shared" si="53"/>
        <v>0.6392343911052379</v>
      </c>
      <c r="G990" s="31"/>
      <c r="H990" s="10" t="s">
        <v>11</v>
      </c>
    </row>
    <row r="991" spans="1:7" ht="12.75" customHeight="1">
      <c r="A991" s="188">
        <v>33</v>
      </c>
      <c r="B991" s="280" t="s">
        <v>192</v>
      </c>
      <c r="C991" s="186">
        <v>1361.3325295160232</v>
      </c>
      <c r="D991" s="186">
        <v>1361.3325295160232</v>
      </c>
      <c r="E991" s="186">
        <v>889.4549999999999</v>
      </c>
      <c r="F991" s="211">
        <f t="shared" si="53"/>
        <v>0.653370855918808</v>
      </c>
      <c r="G991" s="31"/>
    </row>
    <row r="992" spans="1:7" ht="12.75" customHeight="1">
      <c r="A992" s="188">
        <v>34</v>
      </c>
      <c r="B992" s="280" t="s">
        <v>193</v>
      </c>
      <c r="C992" s="186">
        <v>953.7893770649883</v>
      </c>
      <c r="D992" s="186">
        <v>953.7893770649883</v>
      </c>
      <c r="E992" s="186">
        <v>503.65700000000004</v>
      </c>
      <c r="F992" s="211">
        <f t="shared" si="53"/>
        <v>0.5280589322035218</v>
      </c>
      <c r="G992" s="31"/>
    </row>
    <row r="993" spans="1:8" ht="14.25" customHeight="1">
      <c r="A993" s="34"/>
      <c r="B993" s="1" t="s">
        <v>26</v>
      </c>
      <c r="C993" s="160">
        <v>34893.91123002883</v>
      </c>
      <c r="D993" s="160">
        <v>34893.91123002884</v>
      </c>
      <c r="E993" s="160">
        <v>21790.076</v>
      </c>
      <c r="F993" s="169">
        <f t="shared" si="53"/>
        <v>0.6244664249976083</v>
      </c>
      <c r="G993" s="31"/>
      <c r="H993" s="10" t="s">
        <v>11</v>
      </c>
    </row>
    <row r="994" spans="1:7" ht="13.5" customHeight="1">
      <c r="A994" s="105"/>
      <c r="B994" s="3"/>
      <c r="C994" s="4"/>
      <c r="D994" s="106"/>
      <c r="E994" s="107"/>
      <c r="F994" s="106"/>
      <c r="G994" s="132"/>
    </row>
    <row r="995" spans="1:7" ht="13.5" customHeight="1">
      <c r="A995" s="47" t="s">
        <v>78</v>
      </c>
      <c r="B995" s="101"/>
      <c r="C995" s="101"/>
      <c r="D995" s="101"/>
      <c r="E995" s="102"/>
      <c r="F995" s="102"/>
      <c r="G995" s="102"/>
    </row>
    <row r="996" spans="1:7" ht="13.5" customHeight="1">
      <c r="A996" s="47" t="s">
        <v>208</v>
      </c>
      <c r="B996" s="101"/>
      <c r="C996" s="101"/>
      <c r="D996" s="101"/>
      <c r="E996" s="102"/>
      <c r="F996" s="102"/>
      <c r="G996" s="102"/>
    </row>
    <row r="997" spans="1:7" ht="69" customHeight="1">
      <c r="A997" s="16" t="s">
        <v>36</v>
      </c>
      <c r="B997" s="16" t="s">
        <v>37</v>
      </c>
      <c r="C997" s="16" t="s">
        <v>144</v>
      </c>
      <c r="D997" s="16" t="s">
        <v>75</v>
      </c>
      <c r="E997" s="16" t="s">
        <v>256</v>
      </c>
      <c r="F997" s="16" t="s">
        <v>145</v>
      </c>
      <c r="G997" s="108"/>
    </row>
    <row r="998" spans="1:7" ht="14.25" customHeight="1">
      <c r="A998" s="103">
        <v>1</v>
      </c>
      <c r="B998" s="103">
        <v>2</v>
      </c>
      <c r="C998" s="103">
        <v>3</v>
      </c>
      <c r="D998" s="103">
        <v>4</v>
      </c>
      <c r="E998" s="103">
        <v>5</v>
      </c>
      <c r="F998" s="103">
        <v>6</v>
      </c>
      <c r="G998" s="108"/>
    </row>
    <row r="999" spans="1:7" ht="12.75" customHeight="1">
      <c r="A999" s="188">
        <v>1</v>
      </c>
      <c r="B999" s="280" t="s">
        <v>160</v>
      </c>
      <c r="C999" s="186">
        <v>493.26257933458817</v>
      </c>
      <c r="D999" s="186">
        <v>493.26257933458817</v>
      </c>
      <c r="E999" s="167">
        <v>168.56757933458823</v>
      </c>
      <c r="F999" s="168">
        <f>E999/C999</f>
        <v>0.34174005164143223</v>
      </c>
      <c r="G999" s="31"/>
    </row>
    <row r="1000" spans="1:7" ht="12.75" customHeight="1">
      <c r="A1000" s="188">
        <v>2</v>
      </c>
      <c r="B1000" s="280" t="s">
        <v>161</v>
      </c>
      <c r="C1000" s="186">
        <v>724.4352527665884</v>
      </c>
      <c r="D1000" s="186">
        <v>724.4352527665883</v>
      </c>
      <c r="E1000" s="167">
        <v>248.12025276658835</v>
      </c>
      <c r="F1000" s="168">
        <f aca="true" t="shared" si="54" ref="F1000:F1032">E1000/C1000</f>
        <v>0.3425016270522829</v>
      </c>
      <c r="G1000" s="31"/>
    </row>
    <row r="1001" spans="1:7" ht="12.75" customHeight="1">
      <c r="A1001" s="188">
        <v>3</v>
      </c>
      <c r="B1001" s="280" t="s">
        <v>162</v>
      </c>
      <c r="C1001" s="186">
        <v>1313.2841314368238</v>
      </c>
      <c r="D1001" s="186">
        <v>1313.2841314368238</v>
      </c>
      <c r="E1001" s="167">
        <v>475.56613143682375</v>
      </c>
      <c r="F1001" s="168">
        <f t="shared" si="54"/>
        <v>0.3621197576769023</v>
      </c>
      <c r="G1001" s="31"/>
    </row>
    <row r="1002" spans="1:7" ht="12.75" customHeight="1">
      <c r="A1002" s="188">
        <v>4</v>
      </c>
      <c r="B1002" s="280" t="s">
        <v>163</v>
      </c>
      <c r="C1002" s="186">
        <v>1061.5165964304151</v>
      </c>
      <c r="D1002" s="186">
        <v>1061.5165964304151</v>
      </c>
      <c r="E1002" s="167">
        <v>414.2265964304151</v>
      </c>
      <c r="F1002" s="168">
        <f t="shared" si="54"/>
        <v>0.3902214980183483</v>
      </c>
      <c r="G1002" s="31"/>
    </row>
    <row r="1003" spans="1:7" ht="12.75" customHeight="1">
      <c r="A1003" s="188">
        <v>5</v>
      </c>
      <c r="B1003" s="280" t="s">
        <v>164</v>
      </c>
      <c r="C1003" s="186">
        <v>1244.3166984274235</v>
      </c>
      <c r="D1003" s="186">
        <v>1244.3166984274235</v>
      </c>
      <c r="E1003" s="167">
        <v>438.8336984274234</v>
      </c>
      <c r="F1003" s="168">
        <f t="shared" si="54"/>
        <v>0.35267042464512827</v>
      </c>
      <c r="G1003" s="31"/>
    </row>
    <row r="1004" spans="1:7" ht="12.75" customHeight="1">
      <c r="A1004" s="188">
        <v>6</v>
      </c>
      <c r="B1004" s="280" t="s">
        <v>165</v>
      </c>
      <c r="C1004" s="186">
        <v>627.0588128938234</v>
      </c>
      <c r="D1004" s="186">
        <v>627.0588128938234</v>
      </c>
      <c r="E1004" s="167">
        <v>237.55081289382346</v>
      </c>
      <c r="F1004" s="168">
        <f t="shared" si="54"/>
        <v>0.37883338533677013</v>
      </c>
      <c r="G1004" s="31"/>
    </row>
    <row r="1005" spans="1:7" ht="12.75" customHeight="1">
      <c r="A1005" s="188">
        <v>7</v>
      </c>
      <c r="B1005" s="280" t="s">
        <v>166</v>
      </c>
      <c r="C1005" s="186">
        <v>714.2083655810235</v>
      </c>
      <c r="D1005" s="186">
        <v>714.2083655810235</v>
      </c>
      <c r="E1005" s="167">
        <v>264.01736558102345</v>
      </c>
      <c r="F1005" s="168">
        <f t="shared" si="54"/>
        <v>0.3696643420946768</v>
      </c>
      <c r="G1005" s="31"/>
    </row>
    <row r="1006" spans="1:7" ht="12.75" customHeight="1">
      <c r="A1006" s="188">
        <v>8</v>
      </c>
      <c r="B1006" s="280" t="s">
        <v>167</v>
      </c>
      <c r="C1006" s="186">
        <v>1137.1961353168235</v>
      </c>
      <c r="D1006" s="186">
        <v>1137.1961353168235</v>
      </c>
      <c r="E1006" s="167">
        <v>455.1161353168236</v>
      </c>
      <c r="F1006" s="168">
        <f t="shared" si="54"/>
        <v>0.40020900632943845</v>
      </c>
      <c r="G1006" s="31"/>
    </row>
    <row r="1007" spans="1:7" ht="12.75" customHeight="1">
      <c r="A1007" s="188">
        <v>9</v>
      </c>
      <c r="B1007" s="280" t="s">
        <v>168</v>
      </c>
      <c r="C1007" s="186">
        <v>820.1957027649884</v>
      </c>
      <c r="D1007" s="186">
        <v>820.1957027649885</v>
      </c>
      <c r="E1007" s="167">
        <v>303.9527027649883</v>
      </c>
      <c r="F1007" s="168">
        <f t="shared" si="54"/>
        <v>0.37058558309964745</v>
      </c>
      <c r="G1007" s="31"/>
    </row>
    <row r="1008" spans="1:7" ht="12.75" customHeight="1">
      <c r="A1008" s="188">
        <v>10</v>
      </c>
      <c r="B1008" s="280" t="s">
        <v>169</v>
      </c>
      <c r="C1008" s="186">
        <v>1209.916908444241</v>
      </c>
      <c r="D1008" s="186">
        <v>1209.916908444241</v>
      </c>
      <c r="E1008" s="167">
        <v>441.70890844424105</v>
      </c>
      <c r="F1008" s="168">
        <f t="shared" si="54"/>
        <v>0.36507375453758045</v>
      </c>
      <c r="G1008" s="31"/>
    </row>
    <row r="1009" spans="1:7" ht="12.75" customHeight="1">
      <c r="A1009" s="188">
        <v>11</v>
      </c>
      <c r="B1009" s="280" t="s">
        <v>170</v>
      </c>
      <c r="C1009" s="186">
        <v>885.3034326468056</v>
      </c>
      <c r="D1009" s="186">
        <v>885.3034326468056</v>
      </c>
      <c r="E1009" s="167">
        <v>385.1254326468057</v>
      </c>
      <c r="F1009" s="168">
        <f t="shared" si="54"/>
        <v>0.43502082839031825</v>
      </c>
      <c r="G1009" s="31"/>
    </row>
    <row r="1010" spans="1:7" ht="12.75" customHeight="1">
      <c r="A1010" s="188">
        <v>12</v>
      </c>
      <c r="B1010" s="280" t="s">
        <v>171</v>
      </c>
      <c r="C1010" s="186">
        <v>1624.987281078693</v>
      </c>
      <c r="D1010" s="186">
        <v>1624.9872810786933</v>
      </c>
      <c r="E1010" s="167">
        <v>662.1092810786931</v>
      </c>
      <c r="F1010" s="168">
        <f t="shared" si="54"/>
        <v>0.40745505444151797</v>
      </c>
      <c r="G1010" s="31"/>
    </row>
    <row r="1011" spans="1:7" ht="12.75" customHeight="1">
      <c r="A1011" s="188">
        <v>13</v>
      </c>
      <c r="B1011" s="280" t="s">
        <v>172</v>
      </c>
      <c r="C1011" s="186">
        <v>1114.288660908354</v>
      </c>
      <c r="D1011" s="186">
        <v>1114.2886609083537</v>
      </c>
      <c r="E1011" s="167">
        <v>444.21366090835375</v>
      </c>
      <c r="F1011" s="168">
        <f t="shared" si="54"/>
        <v>0.39865223123264704</v>
      </c>
      <c r="G1011" s="31"/>
    </row>
    <row r="1012" spans="1:7" ht="12.75" customHeight="1">
      <c r="A1012" s="188">
        <v>14</v>
      </c>
      <c r="B1012" s="280" t="s">
        <v>173</v>
      </c>
      <c r="C1012" s="186">
        <v>604.8551173705235</v>
      </c>
      <c r="D1012" s="186">
        <v>604.8551173705234</v>
      </c>
      <c r="E1012" s="167">
        <v>240.58211737052355</v>
      </c>
      <c r="F1012" s="168">
        <f t="shared" si="54"/>
        <v>0.3977516440902445</v>
      </c>
      <c r="G1012" s="31"/>
    </row>
    <row r="1013" spans="1:7" ht="12.75" customHeight="1">
      <c r="A1013" s="188">
        <v>15</v>
      </c>
      <c r="B1013" s="280" t="s">
        <v>174</v>
      </c>
      <c r="C1013" s="186">
        <v>321.3854626349236</v>
      </c>
      <c r="D1013" s="186">
        <v>321.38546263492356</v>
      </c>
      <c r="E1013" s="167">
        <v>136.87246263492358</v>
      </c>
      <c r="F1013" s="168">
        <f t="shared" si="54"/>
        <v>0.42588255707882855</v>
      </c>
      <c r="G1013" s="31"/>
    </row>
    <row r="1014" spans="1:7" ht="12.75" customHeight="1">
      <c r="A1014" s="188">
        <v>16</v>
      </c>
      <c r="B1014" s="280" t="s">
        <v>175</v>
      </c>
      <c r="C1014" s="186">
        <v>1319.4162329914234</v>
      </c>
      <c r="D1014" s="186">
        <v>1319.4162329914234</v>
      </c>
      <c r="E1014" s="167">
        <v>508.22823299142345</v>
      </c>
      <c r="F1014" s="168">
        <f t="shared" si="54"/>
        <v>0.38519173880341906</v>
      </c>
      <c r="G1014" s="31"/>
    </row>
    <row r="1015" spans="1:7" ht="12.75" customHeight="1">
      <c r="A1015" s="188">
        <v>17</v>
      </c>
      <c r="B1015" s="280" t="s">
        <v>176</v>
      </c>
      <c r="C1015" s="186">
        <v>867.0076742465235</v>
      </c>
      <c r="D1015" s="186">
        <v>867.0076742465235</v>
      </c>
      <c r="E1015" s="167">
        <v>352.0596742465235</v>
      </c>
      <c r="F1015" s="168">
        <f t="shared" si="54"/>
        <v>0.4060629273581487</v>
      </c>
      <c r="G1015" s="31"/>
    </row>
    <row r="1016" spans="1:7" ht="12.75" customHeight="1">
      <c r="A1016" s="188">
        <v>18</v>
      </c>
      <c r="B1016" s="280" t="s">
        <v>177</v>
      </c>
      <c r="C1016" s="186">
        <v>981.0630871594236</v>
      </c>
      <c r="D1016" s="186">
        <v>981.0630871594237</v>
      </c>
      <c r="E1016" s="167">
        <v>380.17608715942356</v>
      </c>
      <c r="F1016" s="168">
        <f t="shared" si="54"/>
        <v>0.3875144138387551</v>
      </c>
      <c r="G1016" s="31"/>
    </row>
    <row r="1017" spans="1:8" ht="12.75" customHeight="1">
      <c r="A1017" s="188">
        <v>19</v>
      </c>
      <c r="B1017" s="280" t="s">
        <v>178</v>
      </c>
      <c r="C1017" s="186">
        <v>613.0618730893235</v>
      </c>
      <c r="D1017" s="186">
        <v>613.0618730893235</v>
      </c>
      <c r="E1017" s="167">
        <v>247.5428730893235</v>
      </c>
      <c r="F1017" s="168">
        <f t="shared" si="54"/>
        <v>0.4037812233240222</v>
      </c>
      <c r="G1017" s="31"/>
      <c r="H1017" s="10" t="s">
        <v>11</v>
      </c>
    </row>
    <row r="1018" spans="1:7" ht="12.75" customHeight="1">
      <c r="A1018" s="188">
        <v>20</v>
      </c>
      <c r="B1018" s="280" t="s">
        <v>179</v>
      </c>
      <c r="C1018" s="186">
        <v>798.0270120568237</v>
      </c>
      <c r="D1018" s="186">
        <v>798.0270120568237</v>
      </c>
      <c r="E1018" s="167">
        <v>303.3510120568236</v>
      </c>
      <c r="F1018" s="168">
        <f t="shared" si="54"/>
        <v>0.38012624569558234</v>
      </c>
      <c r="G1018" s="31"/>
    </row>
    <row r="1019" spans="1:7" ht="12.75" customHeight="1">
      <c r="A1019" s="188">
        <v>21</v>
      </c>
      <c r="B1019" s="280" t="s">
        <v>180</v>
      </c>
      <c r="C1019" s="186">
        <v>585.3985629689236</v>
      </c>
      <c r="D1019" s="186">
        <v>585.3985629689236</v>
      </c>
      <c r="E1019" s="167">
        <v>221.13956296892357</v>
      </c>
      <c r="F1019" s="168">
        <f t="shared" si="54"/>
        <v>0.3777589781693109</v>
      </c>
      <c r="G1019" s="31"/>
    </row>
    <row r="1020" spans="1:7" ht="12.75" customHeight="1">
      <c r="A1020" s="188">
        <v>22</v>
      </c>
      <c r="B1020" s="280" t="s">
        <v>181</v>
      </c>
      <c r="C1020" s="186">
        <v>738.2912049971734</v>
      </c>
      <c r="D1020" s="186">
        <v>738.2912049971734</v>
      </c>
      <c r="E1020" s="167">
        <v>293.69320499717344</v>
      </c>
      <c r="F1020" s="168">
        <f t="shared" si="54"/>
        <v>0.3978013052428247</v>
      </c>
      <c r="G1020" s="31"/>
    </row>
    <row r="1021" spans="1:7" ht="12.75" customHeight="1">
      <c r="A1021" s="188">
        <v>23</v>
      </c>
      <c r="B1021" s="280" t="s">
        <v>182</v>
      </c>
      <c r="C1021" s="186">
        <v>1120.6289055746633</v>
      </c>
      <c r="D1021" s="186">
        <v>1120.6289055746633</v>
      </c>
      <c r="E1021" s="167">
        <v>400.8329055746633</v>
      </c>
      <c r="F1021" s="168">
        <f t="shared" si="54"/>
        <v>0.35768567416089847</v>
      </c>
      <c r="G1021" s="31"/>
    </row>
    <row r="1022" spans="1:7" ht="12.75" customHeight="1">
      <c r="A1022" s="188">
        <v>24</v>
      </c>
      <c r="B1022" s="280" t="s">
        <v>183</v>
      </c>
      <c r="C1022" s="186">
        <v>692.8214554475312</v>
      </c>
      <c r="D1022" s="186">
        <v>692.8214554475313</v>
      </c>
      <c r="E1022" s="167">
        <v>253.1654554475313</v>
      </c>
      <c r="F1022" s="168">
        <f t="shared" si="54"/>
        <v>0.3654122623613004</v>
      </c>
      <c r="G1022" s="31"/>
    </row>
    <row r="1023" spans="1:7" ht="12.75" customHeight="1">
      <c r="A1023" s="188">
        <v>25</v>
      </c>
      <c r="B1023" s="280" t="s">
        <v>184</v>
      </c>
      <c r="C1023" s="186">
        <v>1210.3988044595735</v>
      </c>
      <c r="D1023" s="186">
        <v>1210.3988044595735</v>
      </c>
      <c r="E1023" s="167">
        <v>446.3138044595735</v>
      </c>
      <c r="F1023" s="168">
        <f t="shared" si="54"/>
        <v>0.3687328530193373</v>
      </c>
      <c r="G1023" s="31"/>
    </row>
    <row r="1024" spans="1:7" ht="12.75" customHeight="1">
      <c r="A1024" s="188">
        <v>26</v>
      </c>
      <c r="B1024" s="280" t="s">
        <v>185</v>
      </c>
      <c r="C1024" s="186">
        <v>1659.5832028530338</v>
      </c>
      <c r="D1024" s="186">
        <v>1659.5832028530335</v>
      </c>
      <c r="E1024" s="167">
        <v>626.0052028530339</v>
      </c>
      <c r="F1024" s="168">
        <f t="shared" si="54"/>
        <v>0.3772062779237893</v>
      </c>
      <c r="G1024" s="31"/>
    </row>
    <row r="1025" spans="1:7" ht="12.75" customHeight="1">
      <c r="A1025" s="188">
        <v>27</v>
      </c>
      <c r="B1025" s="280" t="s">
        <v>186</v>
      </c>
      <c r="C1025" s="186">
        <v>1340.7429114975237</v>
      </c>
      <c r="D1025" s="186">
        <v>1340.7429114975237</v>
      </c>
      <c r="E1025" s="167">
        <v>479.2319114975237</v>
      </c>
      <c r="F1025" s="168">
        <f t="shared" si="54"/>
        <v>0.35743758731661124</v>
      </c>
      <c r="G1025" s="31"/>
    </row>
    <row r="1026" spans="1:7" ht="12.75" customHeight="1">
      <c r="A1026" s="188">
        <v>28</v>
      </c>
      <c r="B1026" s="280" t="s">
        <v>187</v>
      </c>
      <c r="C1026" s="186">
        <v>1699.2470666872232</v>
      </c>
      <c r="D1026" s="186">
        <v>1699.2470666872232</v>
      </c>
      <c r="E1026" s="167">
        <v>600.6880666872232</v>
      </c>
      <c r="F1026" s="168">
        <f t="shared" si="54"/>
        <v>0.35350248852175337</v>
      </c>
      <c r="G1026" s="31"/>
    </row>
    <row r="1027" spans="1:7" ht="12.75" customHeight="1">
      <c r="A1027" s="188">
        <v>29</v>
      </c>
      <c r="B1027" s="280" t="s">
        <v>188</v>
      </c>
      <c r="C1027" s="186">
        <v>1172.1505425846885</v>
      </c>
      <c r="D1027" s="186">
        <v>1172.1505425846885</v>
      </c>
      <c r="E1027" s="167">
        <v>379.42854258468844</v>
      </c>
      <c r="F1027" s="168">
        <f t="shared" si="54"/>
        <v>0.32370291084626146</v>
      </c>
      <c r="G1027" s="31"/>
    </row>
    <row r="1028" spans="1:7" ht="12.75" customHeight="1">
      <c r="A1028" s="188">
        <v>30</v>
      </c>
      <c r="B1028" s="280" t="s">
        <v>189</v>
      </c>
      <c r="C1028" s="186">
        <v>1467.1988833699882</v>
      </c>
      <c r="D1028" s="186">
        <v>1467.1988833699882</v>
      </c>
      <c r="E1028" s="167">
        <v>501.54188336998806</v>
      </c>
      <c r="F1028" s="168">
        <f t="shared" si="54"/>
        <v>0.34183633115777984</v>
      </c>
      <c r="G1028" s="31"/>
    </row>
    <row r="1029" spans="1:7" ht="12.75" customHeight="1">
      <c r="A1029" s="188">
        <v>31</v>
      </c>
      <c r="B1029" s="280" t="s">
        <v>190</v>
      </c>
      <c r="C1029" s="186">
        <v>1488.9518029760234</v>
      </c>
      <c r="D1029" s="186">
        <v>1488.9518029760234</v>
      </c>
      <c r="E1029" s="167">
        <v>536.8608029760235</v>
      </c>
      <c r="F1029" s="168">
        <f t="shared" si="54"/>
        <v>0.36056291540329233</v>
      </c>
      <c r="G1029" s="31"/>
    </row>
    <row r="1030" spans="1:8" ht="12.75" customHeight="1">
      <c r="A1030" s="188">
        <v>32</v>
      </c>
      <c r="B1030" s="280" t="s">
        <v>191</v>
      </c>
      <c r="C1030" s="186">
        <v>928.5889624519235</v>
      </c>
      <c r="D1030" s="186">
        <v>928.5889624519235</v>
      </c>
      <c r="E1030" s="167">
        <v>335.00296245192357</v>
      </c>
      <c r="F1030" s="168">
        <f t="shared" si="54"/>
        <v>0.3607656088947621</v>
      </c>
      <c r="G1030" s="31"/>
      <c r="H1030" s="10" t="s">
        <v>11</v>
      </c>
    </row>
    <row r="1031" spans="1:7" ht="12.75" customHeight="1">
      <c r="A1031" s="188">
        <v>33</v>
      </c>
      <c r="B1031" s="280" t="s">
        <v>192</v>
      </c>
      <c r="C1031" s="186">
        <v>1361.3325295160232</v>
      </c>
      <c r="D1031" s="186">
        <v>1361.3325295160232</v>
      </c>
      <c r="E1031" s="167">
        <v>471.87752951602323</v>
      </c>
      <c r="F1031" s="168">
        <f t="shared" si="54"/>
        <v>0.34662914408119205</v>
      </c>
      <c r="G1031" s="31"/>
    </row>
    <row r="1032" spans="1:7" ht="12.75" customHeight="1">
      <c r="A1032" s="188">
        <v>34</v>
      </c>
      <c r="B1032" s="280" t="s">
        <v>193</v>
      </c>
      <c r="C1032" s="186">
        <v>953.7893770649883</v>
      </c>
      <c r="D1032" s="186">
        <v>953.7893770649883</v>
      </c>
      <c r="E1032" s="167">
        <v>450.1323770649883</v>
      </c>
      <c r="F1032" s="168">
        <f t="shared" si="54"/>
        <v>0.47194106779647815</v>
      </c>
      <c r="G1032" s="31"/>
    </row>
    <row r="1033" spans="1:7" ht="12.75" customHeight="1">
      <c r="A1033" s="34"/>
      <c r="B1033" s="1" t="s">
        <v>26</v>
      </c>
      <c r="C1033" s="160">
        <v>34893.91123002883</v>
      </c>
      <c r="D1033" s="160">
        <v>34893.91123002884</v>
      </c>
      <c r="E1033" s="160">
        <v>13103.835230028839</v>
      </c>
      <c r="F1033" s="169">
        <f>E1033/C1033</f>
        <v>0.37553357500239193</v>
      </c>
      <c r="G1033" s="31"/>
    </row>
    <row r="1034" spans="1:7" ht="12.75" customHeight="1">
      <c r="A1034" s="40"/>
      <c r="B1034" s="2"/>
      <c r="C1034" s="174"/>
      <c r="D1034" s="174"/>
      <c r="E1034" s="174"/>
      <c r="F1034" s="180"/>
      <c r="G1034" s="31"/>
    </row>
    <row r="1035" ht="24" customHeight="1">
      <c r="A1035" s="47" t="s">
        <v>79</v>
      </c>
    </row>
    <row r="1036" ht="9" customHeight="1"/>
    <row r="1037" ht="14.25">
      <c r="A1037" s="9" t="s">
        <v>80</v>
      </c>
    </row>
    <row r="1038" spans="1:7" ht="30" customHeight="1">
      <c r="A1038" s="188" t="s">
        <v>19</v>
      </c>
      <c r="B1038" s="188"/>
      <c r="C1038" s="189" t="s">
        <v>33</v>
      </c>
      <c r="D1038" s="189" t="s">
        <v>34</v>
      </c>
      <c r="E1038" s="189" t="s">
        <v>6</v>
      </c>
      <c r="F1038" s="189" t="s">
        <v>27</v>
      </c>
      <c r="G1038" s="190"/>
    </row>
    <row r="1039" spans="1:7" ht="13.5" customHeight="1">
      <c r="A1039" s="259">
        <v>1</v>
      </c>
      <c r="B1039" s="259">
        <v>2</v>
      </c>
      <c r="C1039" s="259">
        <v>3</v>
      </c>
      <c r="D1039" s="259">
        <v>4</v>
      </c>
      <c r="E1039" s="259" t="s">
        <v>35</v>
      </c>
      <c r="F1039" s="259">
        <v>6</v>
      </c>
      <c r="G1039" s="190"/>
    </row>
    <row r="1040" spans="1:7" ht="27" customHeight="1">
      <c r="A1040" s="191">
        <v>1</v>
      </c>
      <c r="B1040" s="192" t="s">
        <v>219</v>
      </c>
      <c r="C1040" s="196">
        <v>1242.94</v>
      </c>
      <c r="D1040" s="196">
        <v>1242.94</v>
      </c>
      <c r="E1040" s="193">
        <f>C1040-D1040</f>
        <v>0</v>
      </c>
      <c r="F1040" s="197">
        <f>E1040/C1040</f>
        <v>0</v>
      </c>
      <c r="G1040" s="198"/>
    </row>
    <row r="1041" spans="1:7" ht="28.5">
      <c r="A1041" s="191">
        <v>2</v>
      </c>
      <c r="B1041" s="192" t="s">
        <v>246</v>
      </c>
      <c r="C1041" s="196">
        <v>0</v>
      </c>
      <c r="D1041" s="196">
        <v>0</v>
      </c>
      <c r="E1041" s="193">
        <f>C1041-D1041</f>
        <v>0</v>
      </c>
      <c r="F1041" s="289">
        <v>0</v>
      </c>
      <c r="G1041" s="190"/>
    </row>
    <row r="1042" spans="1:7" ht="28.5">
      <c r="A1042" s="191">
        <v>3</v>
      </c>
      <c r="B1042" s="192" t="s">
        <v>224</v>
      </c>
      <c r="C1042" s="196">
        <v>1242.94</v>
      </c>
      <c r="D1042" s="196">
        <v>1242.94</v>
      </c>
      <c r="E1042" s="193">
        <f>C1042-D1042</f>
        <v>0</v>
      </c>
      <c r="F1042" s="197">
        <f>E1042/C1042</f>
        <v>0</v>
      </c>
      <c r="G1042" s="190"/>
    </row>
    <row r="1043" spans="1:7" ht="15.75" customHeight="1">
      <c r="A1043" s="191">
        <v>4</v>
      </c>
      <c r="B1043" s="199" t="s">
        <v>81</v>
      </c>
      <c r="C1043" s="200">
        <f>SUM(C1041:C1042)</f>
        <v>1242.94</v>
      </c>
      <c r="D1043" s="200">
        <f>SUM(D1041:D1042)</f>
        <v>1242.94</v>
      </c>
      <c r="E1043" s="193">
        <f>C1043-D1043</f>
        <v>0</v>
      </c>
      <c r="F1043" s="197">
        <f>E1043/C1043</f>
        <v>0</v>
      </c>
      <c r="G1043" s="190" t="s">
        <v>11</v>
      </c>
    </row>
    <row r="1044" spans="1:6" ht="15.75" customHeight="1">
      <c r="A1044" s="32"/>
      <c r="B1044" s="120"/>
      <c r="C1044" s="182"/>
      <c r="D1044" s="182"/>
      <c r="E1044" s="65"/>
      <c r="F1044" s="65"/>
    </row>
    <row r="1045" s="109" customFormat="1" ht="14.25">
      <c r="A1045" s="9" t="s">
        <v>225</v>
      </c>
    </row>
    <row r="1046" spans="5:15" ht="14.25">
      <c r="E1046" s="67" t="s">
        <v>120</v>
      </c>
      <c r="F1046" s="277" t="s">
        <v>257</v>
      </c>
      <c r="G1046" s="133"/>
      <c r="O1046" s="10" t="s">
        <v>11</v>
      </c>
    </row>
    <row r="1047" spans="1:7" ht="28.5">
      <c r="A1047" s="88" t="s">
        <v>19</v>
      </c>
      <c r="B1047" s="88" t="s">
        <v>82</v>
      </c>
      <c r="C1047" s="88" t="s">
        <v>146</v>
      </c>
      <c r="D1047" s="88" t="s">
        <v>41</v>
      </c>
      <c r="E1047" s="88" t="s">
        <v>83</v>
      </c>
      <c r="F1047" s="88" t="s">
        <v>84</v>
      </c>
      <c r="G1047" s="64"/>
    </row>
    <row r="1048" spans="1:7" ht="14.25">
      <c r="A1048" s="111">
        <v>1</v>
      </c>
      <c r="B1048" s="111">
        <v>2</v>
      </c>
      <c r="C1048" s="111">
        <v>3</v>
      </c>
      <c r="D1048" s="111">
        <v>4</v>
      </c>
      <c r="E1048" s="111">
        <v>5</v>
      </c>
      <c r="F1048" s="111">
        <v>6</v>
      </c>
      <c r="G1048" s="134"/>
    </row>
    <row r="1049" spans="1:7" ht="28.5">
      <c r="A1049" s="112">
        <v>1</v>
      </c>
      <c r="B1049" s="113" t="s">
        <v>85</v>
      </c>
      <c r="C1049" s="114">
        <f>C1040/2</f>
        <v>621.47</v>
      </c>
      <c r="D1049" s="114">
        <f>D1040/2</f>
        <v>621.47</v>
      </c>
      <c r="E1049" s="116">
        <v>346.08</v>
      </c>
      <c r="F1049" s="115">
        <f>E1049/C1049</f>
        <v>0.5568732199462564</v>
      </c>
      <c r="G1049" s="135"/>
    </row>
    <row r="1050" spans="1:8" ht="89.25" customHeight="1">
      <c r="A1050" s="112">
        <v>2</v>
      </c>
      <c r="B1050" s="113" t="s">
        <v>86</v>
      </c>
      <c r="C1050" s="114">
        <f>C1049</f>
        <v>621.47</v>
      </c>
      <c r="D1050" s="114">
        <f>D1049</f>
        <v>621.47</v>
      </c>
      <c r="E1050" s="116">
        <v>241.05</v>
      </c>
      <c r="F1050" s="115">
        <f>E1050/C1050</f>
        <v>0.38787069367789273</v>
      </c>
      <c r="G1050" s="136"/>
      <c r="H1050" s="10" t="s">
        <v>11</v>
      </c>
    </row>
    <row r="1051" spans="1:12" ht="15">
      <c r="A1051" s="308" t="s">
        <v>10</v>
      </c>
      <c r="B1051" s="308"/>
      <c r="C1051" s="117">
        <f>SUM(C1049:C1050)</f>
        <v>1242.94</v>
      </c>
      <c r="D1051" s="117">
        <f>SUM(D1049:D1050)</f>
        <v>1242.94</v>
      </c>
      <c r="E1051" s="117">
        <f>SUM(E1049:E1050)</f>
        <v>587.13</v>
      </c>
      <c r="F1051" s="115">
        <f>E1051/C1051</f>
        <v>0.47237195681207456</v>
      </c>
      <c r="G1051" s="137"/>
      <c r="L1051" s="10">
        <f>C1051*0.75</f>
        <v>932.205</v>
      </c>
    </row>
    <row r="1052" spans="1:12" s="130" customFormat="1" ht="22.5" customHeight="1">
      <c r="A1052" s="309"/>
      <c r="B1052" s="309"/>
      <c r="C1052" s="309"/>
      <c r="D1052" s="309"/>
      <c r="E1052" s="309"/>
      <c r="F1052" s="309"/>
      <c r="G1052" s="309"/>
      <c r="L1052" s="130">
        <f>E1051/L1051</f>
        <v>0.6298292757494328</v>
      </c>
    </row>
    <row r="1053" spans="1:7" ht="14.25">
      <c r="A1053" s="120" t="s">
        <v>87</v>
      </c>
      <c r="B1053" s="26"/>
      <c r="C1053" s="26"/>
      <c r="D1053" s="118"/>
      <c r="E1053" s="26"/>
      <c r="F1053" s="26"/>
      <c r="G1053" s="119"/>
    </row>
    <row r="1054" spans="1:7" ht="14.25">
      <c r="A1054" s="120"/>
      <c r="B1054" s="26"/>
      <c r="C1054" s="26"/>
      <c r="D1054" s="118"/>
      <c r="E1054" s="26"/>
      <c r="F1054" s="26"/>
      <c r="G1054" s="119"/>
    </row>
    <row r="1055" ht="14.25">
      <c r="A1055" s="9" t="s">
        <v>88</v>
      </c>
    </row>
    <row r="1056" spans="1:6" ht="30" customHeight="1">
      <c r="A1056" s="18" t="s">
        <v>19</v>
      </c>
      <c r="B1056" s="88" t="s">
        <v>82</v>
      </c>
      <c r="C1056" s="52" t="s">
        <v>33</v>
      </c>
      <c r="D1056" s="52" t="s">
        <v>34</v>
      </c>
      <c r="E1056" s="52" t="s">
        <v>6</v>
      </c>
      <c r="F1056" s="52" t="s">
        <v>27</v>
      </c>
    </row>
    <row r="1057" spans="1:7" ht="13.5" customHeight="1">
      <c r="A1057" s="188">
        <v>1</v>
      </c>
      <c r="B1057" s="188">
        <v>2</v>
      </c>
      <c r="C1057" s="188">
        <v>3</v>
      </c>
      <c r="D1057" s="188">
        <v>4</v>
      </c>
      <c r="E1057" s="188" t="s">
        <v>35</v>
      </c>
      <c r="F1057" s="188">
        <v>6</v>
      </c>
      <c r="G1057" s="190"/>
    </row>
    <row r="1058" spans="1:7" ht="27" customHeight="1">
      <c r="A1058" s="191">
        <v>1</v>
      </c>
      <c r="B1058" s="192" t="s">
        <v>219</v>
      </c>
      <c r="C1058" s="193">
        <v>1867.6375910690224</v>
      </c>
      <c r="D1058" s="193">
        <v>1867.6375910690224</v>
      </c>
      <c r="E1058" s="193">
        <f>C1058-D1058</f>
        <v>0</v>
      </c>
      <c r="F1058" s="290">
        <v>0</v>
      </c>
      <c r="G1058" s="190"/>
    </row>
    <row r="1059" spans="1:14" ht="28.5">
      <c r="A1059" s="191">
        <v>2</v>
      </c>
      <c r="B1059" s="192" t="s">
        <v>246</v>
      </c>
      <c r="C1059" s="193">
        <v>124.11401198436185</v>
      </c>
      <c r="D1059" s="193">
        <v>124.11401198436185</v>
      </c>
      <c r="E1059" s="193">
        <f>C1059-D1059</f>
        <v>0</v>
      </c>
      <c r="F1059" s="289">
        <v>0</v>
      </c>
      <c r="G1059" s="190"/>
      <c r="N1059" s="10" t="s">
        <v>11</v>
      </c>
    </row>
    <row r="1060" spans="1:7" ht="28.5">
      <c r="A1060" s="191">
        <v>3</v>
      </c>
      <c r="B1060" s="192" t="s">
        <v>224</v>
      </c>
      <c r="C1060" s="193">
        <v>1743.53</v>
      </c>
      <c r="D1060" s="193">
        <v>1743.53</v>
      </c>
      <c r="E1060" s="193">
        <f>C1060-D1060</f>
        <v>0</v>
      </c>
      <c r="F1060" s="289">
        <f>E1060/C1060</f>
        <v>0</v>
      </c>
      <c r="G1060" s="190"/>
    </row>
    <row r="1061" spans="1:7" ht="15.75" customHeight="1">
      <c r="A1061" s="191">
        <v>4</v>
      </c>
      <c r="B1061" s="199" t="s">
        <v>81</v>
      </c>
      <c r="C1061" s="201">
        <f>SUM(C1059:C1060)</f>
        <v>1867.644011984362</v>
      </c>
      <c r="D1061" s="201">
        <f>SUM(D1059:D1060)</f>
        <v>1867.644011984362</v>
      </c>
      <c r="E1061" s="193">
        <f>C1061-D1061</f>
        <v>0</v>
      </c>
      <c r="F1061" s="195">
        <f>E1061/C1061</f>
        <v>0</v>
      </c>
      <c r="G1061" s="190"/>
    </row>
    <row r="1062" spans="1:6" ht="15.75" customHeight="1">
      <c r="A1062" s="32"/>
      <c r="B1062" s="120"/>
      <c r="C1062" s="85"/>
      <c r="D1062" s="85"/>
      <c r="E1062" s="65"/>
      <c r="F1062" s="38"/>
    </row>
    <row r="1063" s="109" customFormat="1" ht="14.25">
      <c r="A1063" s="9" t="s">
        <v>226</v>
      </c>
    </row>
    <row r="1064" spans="6:8" ht="14.25">
      <c r="F1064" s="110"/>
      <c r="G1064" s="67" t="s">
        <v>120</v>
      </c>
      <c r="H1064" s="181"/>
    </row>
    <row r="1065" spans="1:8" ht="57">
      <c r="A1065" s="88" t="s">
        <v>227</v>
      </c>
      <c r="B1065" s="88" t="s">
        <v>89</v>
      </c>
      <c r="C1065" s="88" t="s">
        <v>90</v>
      </c>
      <c r="D1065" s="88" t="s">
        <v>91</v>
      </c>
      <c r="E1065" s="88" t="s">
        <v>92</v>
      </c>
      <c r="F1065" s="88" t="s">
        <v>6</v>
      </c>
      <c r="G1065" s="88" t="s">
        <v>84</v>
      </c>
      <c r="H1065" s="88" t="s">
        <v>93</v>
      </c>
    </row>
    <row r="1066" spans="1:8" ht="14.25">
      <c r="A1066" s="122">
        <v>1</v>
      </c>
      <c r="B1066" s="122">
        <v>2</v>
      </c>
      <c r="C1066" s="122">
        <v>3</v>
      </c>
      <c r="D1066" s="122">
        <v>4</v>
      </c>
      <c r="E1066" s="122">
        <v>5</v>
      </c>
      <c r="F1066" s="122" t="s">
        <v>94</v>
      </c>
      <c r="G1066" s="122">
        <v>7</v>
      </c>
      <c r="H1066" s="123" t="s">
        <v>95</v>
      </c>
    </row>
    <row r="1067" spans="1:8" ht="18" customHeight="1">
      <c r="A1067" s="287">
        <f>C1058</f>
        <v>1867.6375910690224</v>
      </c>
      <c r="B1067" s="287">
        <f>D1061</f>
        <v>1867.644011984362</v>
      </c>
      <c r="C1067" s="124">
        <f>C442</f>
        <v>83301.36</v>
      </c>
      <c r="D1067" s="124">
        <f>(C1067*750)/100000</f>
        <v>624.7602</v>
      </c>
      <c r="E1067" s="288">
        <v>1079.7</v>
      </c>
      <c r="F1067" s="124">
        <f>D1067-E1067</f>
        <v>-454.9398</v>
      </c>
      <c r="G1067" s="115">
        <f>E1067/A1067</f>
        <v>0.5781100172555359</v>
      </c>
      <c r="H1067" s="124">
        <f>B1067-E1067</f>
        <v>787.9440119843619</v>
      </c>
    </row>
    <row r="1068" spans="1:8" ht="21" customHeight="1">
      <c r="A1068" s="138"/>
      <c r="B1068" s="138"/>
      <c r="C1068" s="139"/>
      <c r="D1068" s="139"/>
      <c r="E1068" s="140"/>
      <c r="F1068" s="139"/>
      <c r="G1068" s="141"/>
      <c r="H1068" s="139"/>
    </row>
    <row r="1069" spans="1:8" s="128" customFormat="1" ht="12.75">
      <c r="A1069" s="219" t="s">
        <v>228</v>
      </c>
      <c r="B1069" s="220"/>
      <c r="C1069" s="220"/>
      <c r="D1069" s="220"/>
      <c r="E1069" s="220"/>
      <c r="F1069" s="220"/>
      <c r="G1069" s="220"/>
      <c r="H1069" s="220"/>
    </row>
    <row r="1070" spans="1:8" s="128" customFormat="1" ht="14.25" customHeight="1">
      <c r="A1070" s="219"/>
      <c r="B1070" s="220"/>
      <c r="C1070" s="220"/>
      <c r="D1070" s="220"/>
      <c r="E1070" s="220"/>
      <c r="F1070" s="220"/>
      <c r="G1070" s="220"/>
      <c r="H1070" s="220"/>
    </row>
    <row r="1071" spans="1:8" s="128" customFormat="1" ht="12.75">
      <c r="A1071" s="221" t="s">
        <v>109</v>
      </c>
      <c r="B1071" s="220"/>
      <c r="C1071" s="220"/>
      <c r="D1071" s="220"/>
      <c r="E1071" s="220"/>
      <c r="F1071" s="220"/>
      <c r="G1071" s="220"/>
      <c r="H1071" s="220"/>
    </row>
    <row r="1072" spans="1:8" s="128" customFormat="1" ht="12.75">
      <c r="A1072" s="221"/>
      <c r="B1072" s="220"/>
      <c r="C1072" s="220"/>
      <c r="D1072" s="220"/>
      <c r="E1072" s="220"/>
      <c r="F1072" s="220"/>
      <c r="G1072" s="220"/>
      <c r="H1072" s="220"/>
    </row>
    <row r="1073" spans="1:8" s="128" customFormat="1" ht="12.75">
      <c r="A1073" s="222" t="s">
        <v>129</v>
      </c>
      <c r="B1073" s="220"/>
      <c r="C1073" s="220"/>
      <c r="D1073" s="220"/>
      <c r="E1073" s="220"/>
      <c r="F1073" s="220"/>
      <c r="G1073" s="220"/>
      <c r="H1073" s="220"/>
    </row>
    <row r="1074" spans="1:7" s="128" customFormat="1" ht="12.75">
      <c r="A1074" s="310" t="s">
        <v>147</v>
      </c>
      <c r="B1074" s="311"/>
      <c r="C1074" s="311"/>
      <c r="D1074" s="311"/>
      <c r="E1074" s="312"/>
      <c r="G1074" s="262"/>
    </row>
    <row r="1075" spans="1:7" s="128" customFormat="1" ht="12.75">
      <c r="A1075" s="310" t="s">
        <v>247</v>
      </c>
      <c r="B1075" s="311"/>
      <c r="C1075" s="311"/>
      <c r="D1075" s="311"/>
      <c r="E1075" s="312"/>
      <c r="G1075" s="262"/>
    </row>
    <row r="1076" spans="1:7" s="128" customFormat="1" ht="12.75">
      <c r="A1076" s="294" t="s">
        <v>126</v>
      </c>
      <c r="B1076" s="295" t="s">
        <v>127</v>
      </c>
      <c r="C1076" s="295"/>
      <c r="D1076" s="295" t="s">
        <v>128</v>
      </c>
      <c r="E1076" s="296" t="s">
        <v>149</v>
      </c>
      <c r="G1076" s="262"/>
    </row>
    <row r="1077" spans="1:7" s="128" customFormat="1" ht="12.75">
      <c r="A1077" s="313" t="s">
        <v>150</v>
      </c>
      <c r="B1077" s="263" t="s">
        <v>148</v>
      </c>
      <c r="C1077" s="263"/>
      <c r="D1077" s="297">
        <v>8313</v>
      </c>
      <c r="E1077" s="186">
        <v>4987.8</v>
      </c>
      <c r="G1077" s="262"/>
    </row>
    <row r="1078" spans="1:7" s="128" customFormat="1" ht="12.75">
      <c r="A1078" s="314"/>
      <c r="B1078" s="263" t="s">
        <v>154</v>
      </c>
      <c r="C1078" s="263"/>
      <c r="D1078" s="297">
        <v>18241</v>
      </c>
      <c r="E1078" s="186">
        <v>10944.6</v>
      </c>
      <c r="G1078" s="262"/>
    </row>
    <row r="1079" spans="1:7" s="128" customFormat="1" ht="12.75">
      <c r="A1079" s="314"/>
      <c r="B1079" s="263" t="s">
        <v>151</v>
      </c>
      <c r="C1079" s="263"/>
      <c r="D1079" s="263">
        <v>0</v>
      </c>
      <c r="E1079" s="263">
        <v>0</v>
      </c>
      <c r="G1079" s="262"/>
    </row>
    <row r="1080" spans="1:7" s="128" customFormat="1" ht="12.75">
      <c r="A1080" s="314"/>
      <c r="B1080" s="263" t="s">
        <v>155</v>
      </c>
      <c r="C1080" s="263"/>
      <c r="D1080" s="297">
        <v>8724</v>
      </c>
      <c r="E1080" s="186">
        <v>25245.62</v>
      </c>
      <c r="G1080" s="262"/>
    </row>
    <row r="1081" spans="1:7" s="128" customFormat="1" ht="14.25" customHeight="1">
      <c r="A1081" s="314"/>
      <c r="B1081" s="263" t="s">
        <v>194</v>
      </c>
      <c r="C1081" s="263"/>
      <c r="D1081" s="297">
        <v>3906</v>
      </c>
      <c r="E1081" s="186">
        <v>11975.59</v>
      </c>
      <c r="G1081" s="262"/>
    </row>
    <row r="1082" spans="1:7" s="128" customFormat="1" ht="14.25" customHeight="1">
      <c r="A1082" s="314"/>
      <c r="B1082" s="298" t="s">
        <v>195</v>
      </c>
      <c r="C1082" s="263"/>
      <c r="D1082" s="297">
        <v>1293</v>
      </c>
      <c r="E1082" s="186">
        <v>775.8</v>
      </c>
      <c r="G1082" s="262"/>
    </row>
    <row r="1083" spans="1:7" s="128" customFormat="1" ht="14.25" customHeight="1" thickBot="1">
      <c r="A1083" s="315"/>
      <c r="B1083" s="264" t="s">
        <v>156</v>
      </c>
      <c r="C1083" s="263"/>
      <c r="D1083" s="264">
        <f>SUM(D1077:D1082)</f>
        <v>40477</v>
      </c>
      <c r="E1083" s="285">
        <f>SUM(E1077:E1082)</f>
        <v>53929.41</v>
      </c>
      <c r="G1083" s="262"/>
    </row>
    <row r="1084" spans="1:8" s="128" customFormat="1" ht="13.5" customHeight="1">
      <c r="A1084" s="221"/>
      <c r="B1084" s="220"/>
      <c r="C1084" s="220"/>
      <c r="D1084" s="220"/>
      <c r="E1084" s="220"/>
      <c r="F1084" s="220"/>
      <c r="G1084" s="220"/>
      <c r="H1084" s="220"/>
    </row>
    <row r="1085" spans="1:8" s="128" customFormat="1" ht="12.75">
      <c r="A1085" s="221"/>
      <c r="B1085" s="220"/>
      <c r="C1085" s="220"/>
      <c r="D1085" s="220"/>
      <c r="E1085" s="220"/>
      <c r="F1085" s="220"/>
      <c r="G1085" s="220"/>
      <c r="H1085" s="220"/>
    </row>
    <row r="1086" spans="1:13" s="183" customFormat="1" ht="12.75">
      <c r="A1086" s="223" t="s">
        <v>130</v>
      </c>
      <c r="B1086" s="224"/>
      <c r="C1086" s="224"/>
      <c r="D1086" s="224"/>
      <c r="E1086" s="224"/>
      <c r="F1086" s="224"/>
      <c r="G1086" s="224"/>
      <c r="H1086" s="225"/>
      <c r="M1086" s="183" t="s">
        <v>11</v>
      </c>
    </row>
    <row r="1087" spans="1:8" s="183" customFormat="1" ht="12.75">
      <c r="A1087" s="303" t="s">
        <v>99</v>
      </c>
      <c r="B1087" s="305" t="s">
        <v>100</v>
      </c>
      <c r="C1087" s="306"/>
      <c r="D1087" s="307" t="s">
        <v>101</v>
      </c>
      <c r="E1087" s="307"/>
      <c r="F1087" s="307" t="s">
        <v>102</v>
      </c>
      <c r="G1087" s="307"/>
      <c r="H1087" s="225"/>
    </row>
    <row r="1088" spans="1:8" s="183" customFormat="1" ht="12.75">
      <c r="A1088" s="304"/>
      <c r="B1088" s="256" t="s">
        <v>103</v>
      </c>
      <c r="C1088" s="257" t="s">
        <v>104</v>
      </c>
      <c r="D1088" s="255" t="s">
        <v>103</v>
      </c>
      <c r="E1088" s="255" t="s">
        <v>104</v>
      </c>
      <c r="F1088" s="255" t="s">
        <v>103</v>
      </c>
      <c r="G1088" s="255" t="s">
        <v>104</v>
      </c>
      <c r="H1088" s="225"/>
    </row>
    <row r="1089" spans="1:8" s="183" customFormat="1" ht="13.5" thickBot="1">
      <c r="A1089" s="226" t="s">
        <v>110</v>
      </c>
      <c r="B1089" s="264">
        <v>40477</v>
      </c>
      <c r="C1089" s="285">
        <v>53929.41</v>
      </c>
      <c r="D1089" s="264">
        <v>40477</v>
      </c>
      <c r="E1089" s="285">
        <v>53929.41</v>
      </c>
      <c r="F1089" s="227">
        <f>(B1089-D1089)/B1089</f>
        <v>0</v>
      </c>
      <c r="G1089" s="227">
        <f>(C1089-E1089)/C1089</f>
        <v>0</v>
      </c>
      <c r="H1089" s="225"/>
    </row>
    <row r="1090" spans="1:8" s="183" customFormat="1" ht="12.75">
      <c r="A1090" s="228"/>
      <c r="B1090" s="224"/>
      <c r="C1090" s="224"/>
      <c r="D1090" s="224"/>
      <c r="E1090" s="224"/>
      <c r="F1090" s="224"/>
      <c r="G1090" s="224"/>
      <c r="H1090" s="225"/>
    </row>
    <row r="1091" spans="1:8" s="183" customFormat="1" ht="12.75">
      <c r="A1091" s="223" t="s">
        <v>210</v>
      </c>
      <c r="B1091" s="224"/>
      <c r="C1091" s="224"/>
      <c r="D1091" s="224"/>
      <c r="E1091" s="224"/>
      <c r="F1091" s="224"/>
      <c r="G1091" s="224"/>
      <c r="H1091" s="225"/>
    </row>
    <row r="1092" spans="1:8" s="183" customFormat="1" ht="25.5" customHeight="1">
      <c r="A1092" s="302" t="s">
        <v>229</v>
      </c>
      <c r="B1092" s="302"/>
      <c r="C1092" s="302" t="s">
        <v>241</v>
      </c>
      <c r="D1092" s="302"/>
      <c r="E1092" s="302" t="s">
        <v>105</v>
      </c>
      <c r="F1092" s="302"/>
      <c r="G1092" s="224"/>
      <c r="H1092" s="225"/>
    </row>
    <row r="1093" spans="1:8" s="183" customFormat="1" ht="25.5">
      <c r="A1093" s="272" t="s">
        <v>157</v>
      </c>
      <c r="B1093" s="272" t="s">
        <v>158</v>
      </c>
      <c r="C1093" s="272" t="s">
        <v>157</v>
      </c>
      <c r="D1093" s="272" t="s">
        <v>158</v>
      </c>
      <c r="E1093" s="272" t="s">
        <v>157</v>
      </c>
      <c r="F1093" s="272" t="s">
        <v>158</v>
      </c>
      <c r="G1093" s="224"/>
      <c r="H1093" s="225" t="s">
        <v>11</v>
      </c>
    </row>
    <row r="1094" spans="1:8" s="183" customFormat="1" ht="12.75">
      <c r="A1094" s="229">
        <v>1</v>
      </c>
      <c r="B1094" s="229">
        <v>2</v>
      </c>
      <c r="C1094" s="229">
        <v>3</v>
      </c>
      <c r="D1094" s="229">
        <v>4</v>
      </c>
      <c r="E1094" s="229">
        <v>5</v>
      </c>
      <c r="F1094" s="229">
        <v>6</v>
      </c>
      <c r="G1094" s="230"/>
      <c r="H1094" s="231"/>
    </row>
    <row r="1095" spans="1:8" s="183" customFormat="1" ht="13.5" thickBot="1">
      <c r="A1095" s="264">
        <v>40477</v>
      </c>
      <c r="B1095" s="285">
        <v>53929.41</v>
      </c>
      <c r="C1095" s="291">
        <v>39305</v>
      </c>
      <c r="D1095" s="291">
        <v>53539.46000000001</v>
      </c>
      <c r="E1095" s="232">
        <f>C1095/A1095</f>
        <v>0.9710452849766534</v>
      </c>
      <c r="F1095" s="232">
        <f>D1095/B1095</f>
        <v>0.9927692515085925</v>
      </c>
      <c r="G1095" s="224"/>
      <c r="H1095" s="225"/>
    </row>
    <row r="1096" spans="1:8" s="183" customFormat="1" ht="12.75">
      <c r="A1096" s="233"/>
      <c r="B1096" s="234"/>
      <c r="C1096" s="235"/>
      <c r="D1096" s="235"/>
      <c r="E1096" s="236"/>
      <c r="F1096" s="237"/>
      <c r="G1096" s="238" t="s">
        <v>11</v>
      </c>
      <c r="H1096" s="225" t="s">
        <v>11</v>
      </c>
    </row>
    <row r="1097" spans="1:8" s="183" customFormat="1" ht="12.75">
      <c r="A1097" s="239" t="s">
        <v>108</v>
      </c>
      <c r="B1097" s="224"/>
      <c r="C1097" s="224"/>
      <c r="D1097" s="224" t="s">
        <v>11</v>
      </c>
      <c r="E1097" s="224"/>
      <c r="F1097" s="224"/>
      <c r="G1097" s="224"/>
      <c r="H1097" s="225"/>
    </row>
    <row r="1098" spans="1:8" s="183" customFormat="1" ht="12.75">
      <c r="A1098" s="223"/>
      <c r="B1098" s="224"/>
      <c r="C1098" s="224"/>
      <c r="D1098" s="224"/>
      <c r="E1098" s="224"/>
      <c r="F1098" s="224"/>
      <c r="G1098" s="224"/>
      <c r="H1098" s="225"/>
    </row>
    <row r="1099" spans="1:8" s="183" customFormat="1" ht="12.75">
      <c r="A1099" s="223" t="s">
        <v>124</v>
      </c>
      <c r="B1099" s="224"/>
      <c r="C1099" s="224"/>
      <c r="D1099" s="224"/>
      <c r="E1099" s="224"/>
      <c r="F1099" s="224"/>
      <c r="G1099" s="224"/>
      <c r="H1099" s="225"/>
    </row>
    <row r="1100" spans="1:8" s="183" customFormat="1" ht="12.75">
      <c r="A1100" s="303" t="s">
        <v>99</v>
      </c>
      <c r="B1100" s="305" t="s">
        <v>100</v>
      </c>
      <c r="C1100" s="306"/>
      <c r="D1100" s="307" t="s">
        <v>101</v>
      </c>
      <c r="E1100" s="307"/>
      <c r="F1100" s="307" t="s">
        <v>102</v>
      </c>
      <c r="G1100" s="307"/>
      <c r="H1100" s="225"/>
    </row>
    <row r="1101" spans="1:8" s="183" customFormat="1" ht="12.75">
      <c r="A1101" s="304"/>
      <c r="B1101" s="256" t="s">
        <v>103</v>
      </c>
      <c r="C1101" s="257" t="s">
        <v>104</v>
      </c>
      <c r="D1101" s="255" t="s">
        <v>103</v>
      </c>
      <c r="E1101" s="255" t="s">
        <v>104</v>
      </c>
      <c r="F1101" s="255" t="s">
        <v>103</v>
      </c>
      <c r="G1101" s="255" t="s">
        <v>104</v>
      </c>
      <c r="H1101" s="225"/>
    </row>
    <row r="1102" spans="1:8" s="183" customFormat="1" ht="12.75">
      <c r="A1102" s="240" t="s">
        <v>153</v>
      </c>
      <c r="B1102" s="278">
        <v>62058</v>
      </c>
      <c r="C1102" s="279">
        <v>3102.9000000000005</v>
      </c>
      <c r="D1102" s="278">
        <v>62058</v>
      </c>
      <c r="E1102" s="279">
        <v>3102.9000000000005</v>
      </c>
      <c r="F1102" s="227">
        <f>(B1102-D1102)/100</f>
        <v>0</v>
      </c>
      <c r="G1102" s="227">
        <f>(C1102-E1102)/100</f>
        <v>0</v>
      </c>
      <c r="H1102" s="225"/>
    </row>
    <row r="1103" spans="1:8" s="183" customFormat="1" ht="12.75">
      <c r="A1103" s="240" t="s">
        <v>230</v>
      </c>
      <c r="B1103" s="187">
        <v>42588</v>
      </c>
      <c r="C1103" s="186">
        <v>2129.4</v>
      </c>
      <c r="D1103" s="241">
        <v>42588</v>
      </c>
      <c r="E1103" s="242">
        <v>2129.3999999999996</v>
      </c>
      <c r="F1103" s="227">
        <f>(B1103-D1103)/100</f>
        <v>0</v>
      </c>
      <c r="G1103" s="227">
        <f>(C1103-E1103)/100</f>
        <v>4.547473508864641E-15</v>
      </c>
      <c r="H1103" s="225"/>
    </row>
    <row r="1104" spans="1:10" s="183" customFormat="1" ht="12.75">
      <c r="A1104" s="228"/>
      <c r="B1104" s="224"/>
      <c r="C1104" s="224"/>
      <c r="D1104" s="224"/>
      <c r="E1104" s="224"/>
      <c r="F1104" s="224"/>
      <c r="G1104" s="224"/>
      <c r="H1104" s="225"/>
      <c r="J1104" s="286"/>
    </row>
    <row r="1105" spans="1:8" s="183" customFormat="1" ht="12.75">
      <c r="A1105" s="223" t="s">
        <v>211</v>
      </c>
      <c r="B1105" s="224"/>
      <c r="C1105" s="224"/>
      <c r="D1105" s="224"/>
      <c r="E1105" s="224"/>
      <c r="F1105" s="224"/>
      <c r="G1105" s="224"/>
      <c r="H1105" s="225"/>
    </row>
    <row r="1106" spans="1:8" s="183" customFormat="1" ht="24" customHeight="1">
      <c r="A1106" s="263"/>
      <c r="B1106" s="300" t="s">
        <v>231</v>
      </c>
      <c r="C1106" s="301"/>
      <c r="D1106" s="300" t="s">
        <v>152</v>
      </c>
      <c r="E1106" s="301"/>
      <c r="F1106" s="300" t="s">
        <v>105</v>
      </c>
      <c r="G1106" s="301"/>
      <c r="H1106" s="225"/>
    </row>
    <row r="1107" spans="1:8" s="183" customFormat="1" ht="12.75">
      <c r="A1107" s="263"/>
      <c r="B1107" s="261" t="s">
        <v>103</v>
      </c>
      <c r="C1107" s="261" t="s">
        <v>106</v>
      </c>
      <c r="D1107" s="261" t="s">
        <v>103</v>
      </c>
      <c r="E1107" s="261" t="s">
        <v>106</v>
      </c>
      <c r="F1107" s="261" t="s">
        <v>103</v>
      </c>
      <c r="G1107" s="261" t="s">
        <v>107</v>
      </c>
      <c r="H1107" s="225"/>
    </row>
    <row r="1108" spans="1:8" s="183" customFormat="1" ht="12.75">
      <c r="A1108" s="229">
        <v>1</v>
      </c>
      <c r="B1108" s="229">
        <v>2</v>
      </c>
      <c r="C1108" s="229">
        <v>3</v>
      </c>
      <c r="D1108" s="229">
        <v>4</v>
      </c>
      <c r="E1108" s="229">
        <v>5</v>
      </c>
      <c r="F1108" s="229">
        <v>6</v>
      </c>
      <c r="G1108" s="229">
        <v>7</v>
      </c>
      <c r="H1108" s="231"/>
    </row>
    <row r="1109" spans="1:8" s="128" customFormat="1" ht="12.75">
      <c r="A1109" s="240" t="s">
        <v>153</v>
      </c>
      <c r="B1109" s="278">
        <v>62058</v>
      </c>
      <c r="C1109" s="279">
        <v>3102.9000000000005</v>
      </c>
      <c r="D1109" s="278">
        <v>62058</v>
      </c>
      <c r="E1109" s="279">
        <v>3102.9000000000005</v>
      </c>
      <c r="F1109" s="129">
        <f>D1109/B1109</f>
        <v>1</v>
      </c>
      <c r="G1109" s="129">
        <f>D1109/B1109</f>
        <v>1</v>
      </c>
      <c r="H1109" s="243"/>
    </row>
    <row r="1110" spans="1:8" s="128" customFormat="1" ht="12.75">
      <c r="A1110" s="240" t="s">
        <v>232</v>
      </c>
      <c r="B1110" s="187">
        <v>42588</v>
      </c>
      <c r="C1110" s="186">
        <v>2129.4</v>
      </c>
      <c r="D1110" s="241">
        <v>42588</v>
      </c>
      <c r="E1110" s="242">
        <v>2129.3999999999996</v>
      </c>
      <c r="F1110" s="129">
        <f>D1110/B1110</f>
        <v>1</v>
      </c>
      <c r="G1110" s="129">
        <f>D1110/B1110</f>
        <v>1</v>
      </c>
      <c r="H1110" s="244"/>
    </row>
    <row r="1112" ht="14.25">
      <c r="F1112" s="10" t="s">
        <v>11</v>
      </c>
    </row>
  </sheetData>
  <sheetProtection/>
  <mergeCells count="37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34:C34"/>
    <mergeCell ref="A35:G35"/>
    <mergeCell ref="A27:E27"/>
    <mergeCell ref="A74:H74"/>
    <mergeCell ref="A114:H114"/>
    <mergeCell ref="A154:G154"/>
    <mergeCell ref="A193:F193"/>
    <mergeCell ref="A233:G233"/>
    <mergeCell ref="A272:F272"/>
    <mergeCell ref="A1051:B1051"/>
    <mergeCell ref="A1052:G1052"/>
    <mergeCell ref="A1087:A1088"/>
    <mergeCell ref="B1087:C1087"/>
    <mergeCell ref="D1087:E1087"/>
    <mergeCell ref="F1087:G1087"/>
    <mergeCell ref="A1074:E1074"/>
    <mergeCell ref="A1075:E1075"/>
    <mergeCell ref="A1077:A1083"/>
    <mergeCell ref="B1106:C1106"/>
    <mergeCell ref="D1106:E1106"/>
    <mergeCell ref="F1106:G1106"/>
    <mergeCell ref="A1092:B1092"/>
    <mergeCell ref="C1092:D1092"/>
    <mergeCell ref="E1092:F1092"/>
    <mergeCell ref="A1100:A1101"/>
    <mergeCell ref="B1100:C1100"/>
    <mergeCell ref="D1100:E1100"/>
    <mergeCell ref="F1100:G1100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1" r:id="rId2"/>
  <rowBreaks count="9" manualBreakCount="9">
    <brk id="112" max="7" man="1"/>
    <brk id="231" max="7" man="1"/>
    <brk id="349" max="7" man="1"/>
    <brk id="484" max="7" man="1"/>
    <brk id="619" max="7" man="1"/>
    <brk id="747" max="7" man="1"/>
    <brk id="871" max="7" man="1"/>
    <brk id="954" max="7" man="1"/>
    <brk id="105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2020-05-19T16:28:43Z</dcterms:modified>
  <cp:category/>
  <cp:version/>
  <cp:contentType/>
  <cp:contentStatus/>
</cp:coreProperties>
</file>